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2018 Rapor\2018_01\"/>
    </mc:Choice>
  </mc:AlternateContent>
  <bookViews>
    <workbookView xWindow="0" yWindow="0" windowWidth="28800" windowHeight="12450" tabRatio="621"/>
  </bookViews>
  <sheets>
    <sheet name="İçindekiler" sheetId="5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I6" i="12" l="1"/>
  <c r="H6" i="12"/>
  <c r="G6" i="12"/>
  <c r="F6" i="12"/>
  <c r="E6" i="12"/>
  <c r="D6" i="12"/>
  <c r="C6" i="12"/>
  <c r="S10" i="6"/>
  <c r="S9" i="6"/>
  <c r="S5" i="6"/>
  <c r="S8" i="6"/>
  <c r="S7" i="6"/>
  <c r="S6" i="6"/>
  <c r="P4" i="10"/>
  <c r="O4" i="10"/>
  <c r="N4" i="10"/>
  <c r="M4" i="10"/>
  <c r="L4" i="10"/>
  <c r="K4" i="10"/>
  <c r="J4" i="10"/>
  <c r="K4" i="6"/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<sst xmlns="http://schemas.openxmlformats.org/spreadsheetml/2006/main" count="74" uniqueCount="48">
  <si>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</si>
  <si>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</si>
  <si>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</si>
  <si>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</si>
  <si>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</si>
  <si>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</si>
  <si>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</si>
  <si>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</si>
  <si>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</si>
  <si>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</si>
  <si>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</si>
  <si>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</si>
  <si>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</si>
  <si>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</si>
  <si>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</si>
  <si>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İçindekiler</t>
  </si>
  <si>
    <t>Çalışma Sayfası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</si>
  <si>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</si>
  <si>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</si>
  <si>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</si>
  <si>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</si>
  <si>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</si>
  <si>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</si>
  <si>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</si>
  <si>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</si>
  <si>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</si>
  <si>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</si>
  <si>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</si>
  <si>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Doğal gaz (1 m3=10.64 kWh)</t>
  </si>
  <si>
    <t>Kaynak: Elektrik, Doğalgaz Kömür Raporları</t>
  </si>
  <si>
    <t>Piyasa Özet / Orijinal Birimler</t>
  </si>
  <si>
    <t>Piyasa Özet / kTOE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</si>
  <si>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</si>
  <si>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</si>
  <si>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</si>
  <si>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</si>
  <si>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</si>
  <si>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</si>
  <si>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</si>
  <si>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</si>
  <si>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r>
      <rPr>
        <sz val="11"/>
        <color rgb="FFC00000"/>
        <rFont val="Calibri"/>
        <family val="2"/>
        <charset val="162"/>
        <scheme val="minor"/>
      </rPr>
      <t>Not: (1)</t>
    </r>
    <r>
      <rPr>
        <sz val="11"/>
        <color theme="1"/>
        <rFont val="Calibri"/>
        <family val="2"/>
        <charset val="162"/>
        <scheme val="minor"/>
      </rPr>
      <t xml:space="preserve"> Tüm veriler geçici veriler olup, gerçekleşmiş veriler Kurumlar tarafından yayınlanacaktır.</t>
    </r>
  </si>
  <si>
    <r>
      <t xml:space="preserve">         </t>
    </r>
    <r>
      <rPr>
        <sz val="11"/>
        <color rgb="FFC00000"/>
        <rFont val="Calibri"/>
        <family val="2"/>
        <charset val="162"/>
        <scheme val="minor"/>
      </rPr>
      <t xml:space="preserve"> (2) </t>
    </r>
    <r>
      <rPr>
        <sz val="11"/>
        <color theme="1"/>
        <rFont val="Calibri"/>
        <family val="2"/>
        <charset val="162"/>
        <scheme val="minor"/>
      </rPr>
      <t>Kömür verilerinde de "Veriler sadece TKİ ve TTK üretimlerini içermekte olup, özel sektör ve EÜAŞ verileri dahil değildir.</t>
    </r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</si>
  <si>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</si>
  <si>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</si>
  <si>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HAFTALIK VERİLER GÜNLÜK GEÇİCİ VERİLERDEN OLUŞMAKTADIR. BAZI VERİLERİN DERLENME YÖNTEMLERİ DE FARKLIDIR.</t>
  </si>
  <si>
    <t>BU YÜZDEN HAFTALIK VERİLER TOPLANARAK OLUŞTURULAN YILLIK TOPLAM İLE GERÇEK YILLIK TOPLAM ARASINDA BÜYÜK FARKLILIKLAR OLUŞABİLİR.</t>
  </si>
  <si>
    <t>2018 Kümülatif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</si>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</sst>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3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4"/>
      <color theme="4" tint="-0.249977111117893"/>
      <name val="Calibri"/>
      <family val="2"/>
      <charset val="162"/>
      <scheme val="minor"/>
    </font>
    <font>
      <b/>
      <u/>
      <sz val="14"/>
      <color theme="4" tint="-0.249977111117893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sz val="12"/>
      <color theme="3"/>
      <name val="Calibri"/>
      <family val="2"/>
      <charset val="162"/>
      <scheme val="minor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0" fillId="2" borderId="0" xfId="0" applyFill="1"/>
    <xf numFmtId="0" fontId="9" fillId="2" borderId="0" xfId="0" applyFont="1" applyFill="1"/>
    <xf numFmtId="0" fontId="13" fillId="2" borderId="0" xfId="0" applyFont="1" applyFill="1"/>
    <xf numFmtId="2" fontId="13" fillId="2" borderId="0" xfId="0" applyNumberFormat="1" applyFont="1" applyFill="1"/>
    <xf numFmtId="0" fontId="14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14" fontId="7" fillId="3" borderId="1" xfId="0" applyNumberFormat="1" applyFont="1" applyFill="1" applyBorder="1" applyAlignment="1">
      <alignment horizontal="center"/>
    </xf>
    <xf numFmtId="14" fontId="18" fillId="3" borderId="4" xfId="0" applyNumberFormat="1" applyFont="1" applyFill="1" applyBorder="1" applyAlignment="1">
      <alignment horizontal="center"/>
    </xf>
    <xf numFmtId="14" fontId="18" fillId="4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8" fillId="6" borderId="0" xfId="0" applyFont="1" applyFill="1"/>
    <xf numFmtId="0" fontId="0" fillId="6" borderId="0" xfId="0" applyFont="1" applyFill="1" applyAlignment="1">
      <alignment horizont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5" borderId="4" xfId="0" applyFont="1" applyFill="1" applyBorder="1"/>
    <xf numFmtId="165" fontId="0" fillId="5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7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2" fillId="2" borderId="0" xfId="4" applyFont="1" applyFill="1" applyBorder="1" applyAlignment="1" applyProtection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23" fillId="2" borderId="1" xfId="0" applyFont="1" applyFill="1" applyBorder="1"/>
    <xf numFmtId="0" fontId="25" fillId="2" borderId="1" xfId="0" applyFont="1" applyFill="1" applyBorder="1"/>
    <xf numFmtId="0" fontId="25" fillId="2" borderId="2" xfId="0" applyFont="1" applyFill="1" applyBorder="1"/>
    <xf numFmtId="3" fontId="25" fillId="2" borderId="3" xfId="5" applyNumberFormat="1" applyFont="1" applyFill="1" applyBorder="1" applyAlignment="1">
      <alignment horizontal="center"/>
    </xf>
    <xf numFmtId="3" fontId="25" fillId="2" borderId="1" xfId="5" applyNumberFormat="1" applyFont="1" applyFill="1" applyBorder="1" applyAlignment="1">
      <alignment horizontal="center"/>
    </xf>
    <xf numFmtId="3" fontId="25" fillId="2" borderId="1" xfId="0" applyNumberFormat="1" applyFont="1" applyFill="1" applyBorder="1" applyAlignment="1">
      <alignment horizontal="center"/>
    </xf>
    <xf numFmtId="1" fontId="25" fillId="2" borderId="1" xfId="0" applyNumberFormat="1" applyFont="1" applyFill="1" applyBorder="1"/>
    <xf numFmtId="1" fontId="25" fillId="2" borderId="2" xfId="0" applyNumberFormat="1" applyFont="1" applyFill="1" applyBorder="1"/>
    <xf numFmtId="3" fontId="25" fillId="2" borderId="3" xfId="0" applyNumberFormat="1" applyFont="1" applyFill="1" applyBorder="1" applyAlignment="1">
      <alignment horizontal="center"/>
    </xf>
    <xf numFmtId="3" fontId="25" fillId="2" borderId="5" xfId="5" applyNumberFormat="1" applyFont="1" applyFill="1" applyBorder="1" applyAlignment="1">
      <alignment horizontal="center"/>
    </xf>
    <xf numFmtId="0" fontId="25" fillId="7" borderId="0" xfId="0" applyFont="1" applyFill="1" applyBorder="1"/>
    <xf numFmtId="1" fontId="25" fillId="7" borderId="0" xfId="0" applyNumberFormat="1" applyFont="1" applyFill="1" applyBorder="1"/>
    <xf numFmtId="0" fontId="24" fillId="2" borderId="7" xfId="0" applyFont="1" applyFill="1" applyBorder="1"/>
    <xf numFmtId="0" fontId="25" fillId="2" borderId="6" xfId="0" applyFont="1" applyFill="1" applyBorder="1"/>
    <xf numFmtId="0" fontId="25" fillId="2" borderId="8" xfId="0" applyFont="1" applyFill="1" applyBorder="1"/>
    <xf numFmtId="0" fontId="24" fillId="2" borderId="9" xfId="0" applyFont="1" applyFill="1" applyBorder="1"/>
    <xf numFmtId="0" fontId="25" fillId="2" borderId="10" xfId="0" applyFont="1" applyFill="1" applyBorder="1"/>
    <xf numFmtId="0" fontId="26" fillId="2" borderId="11" xfId="4" applyFont="1" applyFill="1" applyBorder="1" applyAlignment="1" applyProtection="1"/>
    <xf numFmtId="0" fontId="24" fillId="2" borderId="1" xfId="0" applyFont="1" applyFill="1" applyBorder="1"/>
    <xf numFmtId="165" fontId="25" fillId="2" borderId="1" xfId="0" applyNumberFormat="1" applyFont="1" applyFill="1" applyBorder="1" applyAlignment="1">
      <alignment horizontal="center" vertical="center"/>
    </xf>
    <xf numFmtId="0" fontId="26" fillId="2" borderId="10" xfId="4" applyFont="1" applyFill="1" applyBorder="1" applyAlignment="1" applyProtection="1"/>
    <xf numFmtId="0" fontId="25" fillId="2" borderId="11" xfId="0" applyFont="1" applyFill="1" applyBorder="1"/>
    <xf numFmtId="0" fontId="25" fillId="2" borderId="0" xfId="0" applyFont="1" applyFill="1"/>
    <xf numFmtId="3" fontId="25" fillId="2" borderId="1" xfId="0" applyNumberFormat="1" applyFont="1" applyFill="1" applyBorder="1"/>
    <xf numFmtId="0" fontId="28" fillId="2" borderId="1" xfId="0" applyFont="1" applyFill="1" applyBorder="1"/>
    <xf numFmtId="166" fontId="27" fillId="2" borderId="1" xfId="5" applyNumberFormat="1" applyFont="1" applyFill="1" applyBorder="1" applyAlignment="1"/>
    <xf numFmtId="166" fontId="27" fillId="2" borderId="1" xfId="0" applyNumberFormat="1" applyFont="1" applyFill="1" applyBorder="1" applyAlignment="1"/>
    <xf numFmtId="2" fontId="27" fillId="2" borderId="1" xfId="0" applyNumberFormat="1" applyFont="1" applyFill="1" applyBorder="1" applyAlignment="1"/>
    <xf numFmtId="0" fontId="28" fillId="2" borderId="9" xfId="0" applyFont="1" applyFill="1" applyBorder="1" applyAlignment="1">
      <alignment horizontal="left"/>
    </xf>
    <xf numFmtId="0" fontId="29" fillId="2" borderId="11" xfId="4" applyFont="1" applyFill="1" applyBorder="1" applyAlignment="1" applyProtection="1"/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/>
    <xf numFmtId="0" fontId="30" fillId="6" borderId="0" xfId="0" applyFont="1" applyFill="1" applyBorder="1" applyAlignment="1"/>
    <xf numFmtId="0" fontId="27" fillId="6" borderId="0" xfId="0" applyFont="1" applyFill="1" applyBorder="1" applyAlignment="1"/>
    <xf numFmtId="0" fontId="22" fillId="2" borderId="0" xfId="4" applyFont="1" applyFill="1" applyBorder="1" applyAlignment="1" applyProtection="1"/>
    <xf numFmtId="0" fontId="0" fillId="2" borderId="19" xfId="0" applyFill="1" applyBorder="1"/>
    <xf numFmtId="0" fontId="32" fillId="2" borderId="8" xfId="0" applyFont="1" applyFill="1" applyBorder="1"/>
    <xf numFmtId="0" fontId="32" fillId="2" borderId="11" xfId="0" applyFont="1" applyFill="1" applyBorder="1"/>
    <xf numFmtId="0" fontId="33" fillId="2" borderId="6" xfId="0" applyFont="1" applyFill="1" applyBorder="1"/>
    <xf numFmtId="0" fontId="34" fillId="2" borderId="6" xfId="0" applyFont="1" applyFill="1" applyBorder="1"/>
    <xf numFmtId="0" fontId="33" fillId="2" borderId="10" xfId="0" applyFont="1" applyFill="1" applyBorder="1"/>
    <xf numFmtId="0" fontId="34" fillId="2" borderId="10" xfId="0" applyFont="1" applyFill="1" applyBorder="1"/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16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Akaryakıt!$C$7:$H$7</c:f>
              <c:numCache>
                <c:formatCode>_(* #,##0_);_(* \(#,##0\);_(* "-"??_);_(@_)</c:formatCode>
                <c:ptCount val="6"/>
                <c:pt idx="0">
                  <c:v>33231008.4595</c:v>
                </c:pt>
                <c:pt idx="1">
                  <c:v>48879382.950399801</c:v>
                </c:pt>
                <c:pt idx="2">
                  <c:v>45420303.068499804</c:v>
                </c:pt>
                <c:pt idx="3">
                  <c:v>45300188.245000102</c:v>
                </c:pt>
                <c:pt idx="4">
                  <c:v>51040265.203500196</c:v>
                </c:pt>
                <c:pt idx="5">
                  <c:v>41850290.560699701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</c:numCache>
            </c:numRef>
          </c:cat>
          <c:val>
            <c:numRef>
              <c:f>Akaryakıt!$C$8:$H$8</c:f>
              <c:numCache>
                <c:formatCode>_(* #,##0_);_(* \(#,##0\);_(* "-"??_);_(@_)</c:formatCode>
                <c:ptCount val="6"/>
                <c:pt idx="0">
                  <c:v>6994988.1591999801</c:v>
                </c:pt>
                <c:pt idx="1">
                  <c:v>6957130.3425999898</c:v>
                </c:pt>
                <c:pt idx="2">
                  <c:v>6644727.1033000303</c:v>
                </c:pt>
                <c:pt idx="3">
                  <c:v>6757167.02150001</c:v>
                </c:pt>
                <c:pt idx="4">
                  <c:v>7683237.45199998</c:v>
                </c:pt>
                <c:pt idx="5">
                  <c:v>8522307.1750000007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71336"/>
        <c:axId val="114865848"/>
      </c:lineChart>
      <c:dateAx>
        <c:axId val="1148713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4865848"/>
        <c:crosses val="autoZero"/>
        <c:auto val="1"/>
        <c:lblOffset val="100"/>
        <c:baseTimeUnit val="days"/>
      </c:dateAx>
      <c:valAx>
        <c:axId val="11486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148713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538405</xdr:colOff>
      <xdr:row>7</xdr:row>
      <xdr:rowOff>40668</xdr:rowOff>
    </xdr:from>
    <xdr:to>
      <xdr:col>21</xdr:col>
      <xdr:colOff>315355</xdr:colOff>
      <xdr:row>36</xdr:row>
      <xdr:rowOff>86458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6078780" y="1374168"/>
          <a:ext cx="9111450" cy="5840165"/>
          <a:chOff x="372" y="600"/>
          <a:chExt cx="11558" cy="9584"/>
        </a:xfrm>
      </xdr:grpSpPr>
      <xdr:sp macro="" textlink="">
        <xdr:nvSpPr>
          <xdr:cNvPr id="13" name="Rectangle 3"/>
          <xdr:cNvSpPr>
            <a:spLocks noChangeArrowheads="1"/>
          </xdr:cNvSpPr>
        </xdr:nvSpPr>
        <xdr:spPr bwMode="auto">
          <a:xfrm>
            <a:off x="431" y="600"/>
            <a:ext cx="11137" cy="2076"/>
          </a:xfrm>
          <a:prstGeom prst="rect">
            <a:avLst/>
          </a:prstGeom>
          <a:solidFill>
            <a:schemeClr val="tx2">
              <a:lumMod val="7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400" b="0" i="0" u="none" strike="noStrike" baseline="0">
                <a:solidFill>
                  <a:srgbClr val="FFFFFF"/>
                </a:solidFill>
                <a:latin typeface="+mn-lt"/>
                <a:cs typeface="Calibri"/>
              </a:rPr>
              <a:t>ENERJİ İSTATİSTİKLERİ DAİRESİ BAŞKANLIĞI</a:t>
            </a:r>
          </a:p>
          <a:p>
            <a:pPr algn="ctr" rtl="0">
              <a:defRPr sz="1000"/>
            </a:pPr>
            <a:endParaRPr lang="tr-TR" sz="2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2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4" name="Rectangle 4"/>
          <xdr:cNvSpPr>
            <a:spLocks noChangeArrowheads="1"/>
          </xdr:cNvSpPr>
        </xdr:nvSpPr>
        <xdr:spPr bwMode="auto">
          <a:xfrm>
            <a:off x="372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5" name="Rectangle 5"/>
          <xdr:cNvSpPr>
            <a:spLocks noChangeArrowheads="1"/>
          </xdr:cNvSpPr>
        </xdr:nvSpPr>
        <xdr:spPr bwMode="auto">
          <a:xfrm>
            <a:off x="3263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6"/>
          <xdr:cNvSpPr>
            <a:spLocks noChangeArrowheads="1"/>
          </xdr:cNvSpPr>
        </xdr:nvSpPr>
        <xdr:spPr bwMode="auto">
          <a:xfrm>
            <a:off x="6155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7" name="Rectangle 7"/>
          <xdr:cNvSpPr>
            <a:spLocks noChangeArrowheads="1"/>
          </xdr:cNvSpPr>
        </xdr:nvSpPr>
        <xdr:spPr bwMode="auto">
          <a:xfrm>
            <a:off x="9046" y="8357"/>
            <a:ext cx="2860" cy="1073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28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</a:rPr>
              <a:t>2018</a:t>
            </a:r>
            <a:endParaRPr lang="tr-TR" sz="2800" b="0" i="0" u="none" strike="noStrike" baseline="0">
              <a:solidFill>
                <a:schemeClr val="tx2">
                  <a:lumMod val="50000"/>
                </a:schemeClr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2800" b="0" i="0" u="none" strike="noStrike" baseline="0">
              <a:solidFill>
                <a:srgbClr val="DBE5F1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Rectangle 8"/>
          <xdr:cNvSpPr>
            <a:spLocks noChangeArrowheads="1"/>
          </xdr:cNvSpPr>
        </xdr:nvSpPr>
        <xdr:spPr bwMode="auto">
          <a:xfrm>
            <a:off x="495" y="2766"/>
            <a:ext cx="11015" cy="211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3600" b="0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</a:rPr>
              <a:t>ENERJİ İSTATİSTİK BÜLTENİ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tr-TR" sz="3600" b="0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Sayı:267/ 2018- 1. HAFTA 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chemeClr val="tx2">
                  <a:lumMod val="50000"/>
                </a:schemeClr>
              </a:solidFill>
              <a:latin typeface="Calibri"/>
              <a:ea typeface="+mn-ea"/>
              <a:cs typeface="Calibri"/>
            </a:endParaRPr>
          </a:p>
        </xdr:txBody>
      </xdr:sp>
      <xdr:sp macro="" textlink="">
        <xdr:nvSpPr>
          <xdr:cNvPr id="19" name="Rectangle 12"/>
          <xdr:cNvSpPr>
            <a:spLocks noChangeArrowheads="1"/>
          </xdr:cNvSpPr>
        </xdr:nvSpPr>
        <xdr:spPr bwMode="auto">
          <a:xfrm>
            <a:off x="403" y="9468"/>
            <a:ext cx="11527" cy="716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tr-TR" sz="1400" b="0" i="0" u="none" strike="noStrike" baseline="0">
                <a:solidFill>
                  <a:schemeClr val="tx2">
                    <a:lumMod val="50000"/>
                  </a:schemeClr>
                </a:solidFill>
                <a:latin typeface="Cambria"/>
                <a:ea typeface="+mn-ea"/>
                <a:cs typeface="+mn-cs"/>
              </a:rPr>
              <a:t>ANKARA</a:t>
            </a:r>
          </a:p>
          <a:p>
            <a:pPr algn="l" rtl="0">
              <a:defRPr sz="1000"/>
            </a:pPr>
            <a:endParaRPr lang="tr-TR" sz="1400" b="0" i="0" u="none" strike="noStrike" baseline="0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 editAs="oneCell">
    <xdr:from>
      <xdr:col>18</xdr:col>
      <xdr:colOff>460376</xdr:colOff>
      <xdr:row>7</xdr:row>
      <xdr:rowOff>9071</xdr:rowOff>
    </xdr:from>
    <xdr:to>
      <xdr:col>21</xdr:col>
      <xdr:colOff>74838</xdr:colOff>
      <xdr:row>10</xdr:row>
      <xdr:rowOff>63501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1" y="1342571"/>
          <a:ext cx="1424212" cy="625930"/>
        </a:xfrm>
        <a:prstGeom prst="rect">
          <a:avLst/>
        </a:prstGeom>
      </xdr:spPr>
    </xdr:pic>
    <xdr:clientData/>
  </xdr:twoCellAnchor>
  <xdr:twoCellAnchor editAs="oneCell">
    <xdr:from>
      <xdr:col>2</xdr:col>
      <xdr:colOff>746126</xdr:colOff>
      <xdr:row>40</xdr:row>
      <xdr:rowOff>47624</xdr:rowOff>
    </xdr:from>
    <xdr:to>
      <xdr:col>3</xdr:col>
      <xdr:colOff>476251</xdr:colOff>
      <xdr:row>41</xdr:row>
      <xdr:rowOff>333375</xdr:rowOff>
    </xdr:to>
    <xdr:pic>
      <xdr:nvPicPr>
        <xdr:cNvPr id="21" name="Resim 20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6" y="7937499"/>
          <a:ext cx="793750" cy="6508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22</xdr:col>
      <xdr:colOff>402118</xdr:colOff>
      <xdr:row>45</xdr:row>
      <xdr:rowOff>44712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393" y="2830286"/>
          <a:ext cx="15070618" cy="595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81643</xdr:rowOff>
    </xdr:from>
    <xdr:to>
      <xdr:col>25</xdr:col>
      <xdr:colOff>522998</xdr:colOff>
      <xdr:row>31</xdr:row>
      <xdr:rowOff>102557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679" y="2258786"/>
          <a:ext cx="11857748" cy="3926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23813</xdr:colOff>
      <xdr:row>8</xdr:row>
      <xdr:rowOff>119065</xdr:rowOff>
    </xdr:from>
    <xdr:to>
      <xdr:col>5</xdr:col>
      <xdr:colOff>892970</xdr:colOff>
      <xdr:row>21</xdr:row>
      <xdr:rowOff>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CU440"/>
  <sheetViews>
    <sheetView tabSelected="1" zoomScale="60" zoomScaleNormal="60" workbookViewId="0">
      <selection activeCell="AG135" sqref="AG135"/>
    </sheetView>
  </sheetViews>
  <sheetFormatPr defaultRowHeight="15" x14ac:dyDescent="0.25"/>
  <cols>
    <col min="2" max="2" width="12.85546875" customWidth="1"/>
    <col min="3" max="3" width="16" customWidth="1"/>
    <col min="12" max="12" width="12.85546875" customWidth="1"/>
    <col min="13" max="13" width="10.42578125" customWidth="1"/>
    <col min="14" max="14" width="16.28515625" customWidth="1"/>
    <col min="16" max="16" width="19" customWidth="1"/>
    <col min="31" max="31" width="13.42578125" customWidth="1"/>
  </cols>
  <sheetData>
    <row r="1" spans="1:9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x14ac:dyDescent="0.25">
      <c r="A3" s="1"/>
      <c r="B3" s="1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25">
      <c r="A4" s="1"/>
      <c r="B4" s="1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x14ac:dyDescent="0.25">
      <c r="A5" s="1"/>
      <c r="B5" s="1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x14ac:dyDescent="0.25">
      <c r="A6" s="1"/>
      <c r="B6" s="1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x14ac:dyDescent="0.25">
      <c r="A7" s="1"/>
      <c r="B7" s="1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1"/>
      <c r="AG7" s="1"/>
      <c r="AH7" s="1"/>
      <c r="AI7" s="1"/>
      <c r="AJ7" s="34"/>
      <c r="AK7" s="34"/>
      <c r="AL7" s="34"/>
      <c r="AM7" s="34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x14ac:dyDescent="0.25">
      <c r="A8" s="1"/>
      <c r="B8" s="1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1"/>
      <c r="AG8" s="1"/>
      <c r="AH8" s="1"/>
      <c r="AI8" s="1"/>
      <c r="AJ8" s="34"/>
      <c r="AK8" s="34"/>
      <c r="AL8" s="34"/>
      <c r="AM8" s="34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x14ac:dyDescent="0.25">
      <c r="A9" s="1"/>
      <c r="B9" s="1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1"/>
      <c r="AG9" s="1"/>
      <c r="AH9" s="1"/>
      <c r="AI9" s="1"/>
      <c r="AJ9" s="34"/>
      <c r="AK9" s="34"/>
      <c r="AL9" s="34"/>
      <c r="AM9" s="3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x14ac:dyDescent="0.25">
      <c r="A10" s="1"/>
      <c r="B10" s="1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1"/>
      <c r="AG10" s="1"/>
      <c r="AH10" s="1"/>
      <c r="AI10" s="1"/>
      <c r="AJ10" s="34"/>
      <c r="AK10" s="34"/>
      <c r="AL10" s="34"/>
      <c r="AM10" s="34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x14ac:dyDescent="0.25">
      <c r="A11" s="1"/>
      <c r="B11" s="1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F11" s="1"/>
      <c r="AG11" s="1"/>
      <c r="AH11" s="1"/>
      <c r="AI11" s="1"/>
      <c r="AJ11" s="34"/>
      <c r="AK11" s="34"/>
      <c r="AL11" s="34"/>
      <c r="AM11" s="3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x14ac:dyDescent="0.25">
      <c r="A12" s="1"/>
      <c r="B12" s="1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1"/>
      <c r="AG12" s="1"/>
      <c r="AH12" s="1"/>
      <c r="AI12" s="1"/>
      <c r="AJ12" s="34"/>
      <c r="AK12" s="34"/>
      <c r="AL12" s="34"/>
      <c r="AM12" s="3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x14ac:dyDescent="0.25">
      <c r="A13" s="1"/>
      <c r="B13" s="1"/>
      <c r="C13" s="33"/>
      <c r="D13" s="1"/>
      <c r="E13" s="1"/>
      <c r="F13" s="1"/>
      <c r="G13" s="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1"/>
      <c r="AG13" s="1"/>
      <c r="AH13" s="1"/>
      <c r="AI13" s="1"/>
      <c r="AJ13" s="34"/>
      <c r="AK13" s="34"/>
      <c r="AL13" s="34"/>
      <c r="AM13" s="3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 thickBot="1" x14ac:dyDescent="0.3">
      <c r="A14" s="1"/>
      <c r="B14" s="1"/>
      <c r="C14" s="33"/>
      <c r="D14" s="1"/>
      <c r="E14" s="1"/>
      <c r="F14" s="1"/>
      <c r="G14" s="1"/>
      <c r="H14" s="34"/>
      <c r="I14" s="34"/>
      <c r="J14" s="34"/>
      <c r="K14" s="34"/>
      <c r="L14" s="34"/>
      <c r="M14" s="34"/>
      <c r="N14" s="34"/>
      <c r="O14" s="34"/>
      <c r="P14" s="48"/>
      <c r="Q14" s="48"/>
      <c r="R14" s="48"/>
      <c r="S14" s="48"/>
      <c r="T14" s="48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1"/>
      <c r="AG14" s="1"/>
      <c r="AH14" s="1"/>
      <c r="AI14" s="1"/>
      <c r="AJ14" s="34"/>
      <c r="AK14" s="34"/>
      <c r="AL14" s="34"/>
      <c r="AM14" s="3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x14ac:dyDescent="0.25">
      <c r="A15" s="1"/>
      <c r="B15" s="1"/>
      <c r="C15" s="33"/>
      <c r="D15" s="1"/>
      <c r="E15" s="1"/>
      <c r="F15" s="1"/>
      <c r="G15" s="1"/>
      <c r="H15" s="34"/>
      <c r="I15" s="34"/>
      <c r="J15" s="44"/>
      <c r="K15" s="45"/>
      <c r="L15" s="45"/>
      <c r="M15" s="45"/>
      <c r="N15" s="45"/>
      <c r="O15" s="45"/>
      <c r="P15" s="34"/>
      <c r="Q15" s="34"/>
      <c r="R15" s="34"/>
      <c r="S15" s="34"/>
      <c r="T15" s="34"/>
      <c r="U15" s="45"/>
      <c r="V15" s="33"/>
      <c r="W15" s="34"/>
      <c r="X15" s="34"/>
      <c r="Y15" s="34"/>
      <c r="Z15" s="34"/>
      <c r="AA15" s="34"/>
      <c r="AB15" s="34"/>
      <c r="AC15" s="34"/>
      <c r="AD15" s="34"/>
      <c r="AE15" s="35"/>
      <c r="AF15" s="1"/>
      <c r="AG15" s="1"/>
      <c r="AH15" s="1"/>
      <c r="AI15" s="1"/>
      <c r="AJ15" s="34"/>
      <c r="AK15" s="34"/>
      <c r="AL15" s="34"/>
      <c r="AM15" s="3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x14ac:dyDescent="0.25">
      <c r="A16" s="1"/>
      <c r="B16" s="1"/>
      <c r="C16" s="33"/>
      <c r="D16" s="1"/>
      <c r="E16" s="1"/>
      <c r="F16" s="1"/>
      <c r="G16" s="1"/>
      <c r="H16" s="34"/>
      <c r="I16" s="34"/>
      <c r="J16" s="46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3"/>
      <c r="W16" s="34"/>
      <c r="X16" s="34"/>
      <c r="Y16" s="34"/>
      <c r="Z16" s="34"/>
      <c r="AA16" s="34"/>
      <c r="AB16" s="34"/>
      <c r="AC16" s="34"/>
      <c r="AD16" s="34"/>
      <c r="AE16" s="35"/>
      <c r="AF16" s="1"/>
      <c r="AG16" s="1"/>
      <c r="AH16" s="1"/>
      <c r="AI16" s="1"/>
      <c r="AJ16" s="34"/>
      <c r="AK16" s="34"/>
      <c r="AL16" s="34"/>
      <c r="AM16" s="3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x14ac:dyDescent="0.25">
      <c r="A17" s="1"/>
      <c r="B17" s="1"/>
      <c r="C17" s="33"/>
      <c r="D17" s="1"/>
      <c r="E17" s="1"/>
      <c r="F17" s="1"/>
      <c r="G17" s="1"/>
      <c r="H17" s="34"/>
      <c r="I17" s="34"/>
      <c r="J17" s="46"/>
      <c r="K17" s="34"/>
      <c r="L17" s="34"/>
      <c r="M17" s="34"/>
      <c r="N17" s="34"/>
      <c r="O17" s="34"/>
      <c r="P17" s="36"/>
      <c r="Q17" s="36"/>
      <c r="R17" s="34"/>
      <c r="S17" s="34"/>
      <c r="T17" s="34"/>
      <c r="U17" s="34"/>
      <c r="V17" s="33"/>
      <c r="W17" s="34"/>
      <c r="X17" s="34"/>
      <c r="Y17" s="34"/>
      <c r="Z17" s="34"/>
      <c r="AA17" s="34"/>
      <c r="AB17" s="34"/>
      <c r="AC17" s="34"/>
      <c r="AD17" s="34"/>
      <c r="AE17" s="35"/>
      <c r="AF17" s="1"/>
      <c r="AG17" s="1"/>
      <c r="AH17" s="1"/>
      <c r="AI17" s="1"/>
      <c r="AJ17" s="34"/>
      <c r="AK17" s="34"/>
      <c r="AL17" s="34"/>
      <c r="AM17" s="34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x14ac:dyDescent="0.25">
      <c r="A18" s="1"/>
      <c r="B18" s="1"/>
      <c r="C18" s="33"/>
      <c r="D18" s="1"/>
      <c r="E18" s="1"/>
      <c r="F18" s="1"/>
      <c r="G18" s="1"/>
      <c r="H18" s="34"/>
      <c r="I18" s="34"/>
      <c r="J18" s="46"/>
      <c r="K18" s="34"/>
      <c r="L18" s="34"/>
      <c r="M18" s="34"/>
      <c r="N18" s="34"/>
      <c r="O18" s="34"/>
      <c r="P18" s="36"/>
      <c r="Q18" s="36"/>
      <c r="R18" s="34"/>
      <c r="S18" s="34"/>
      <c r="T18" s="34"/>
      <c r="U18" s="34"/>
      <c r="V18" s="33"/>
      <c r="W18" s="34"/>
      <c r="X18" s="34"/>
      <c r="Y18" s="34"/>
      <c r="Z18" s="34"/>
      <c r="AA18" s="34"/>
      <c r="AB18" s="34"/>
      <c r="AC18" s="34"/>
      <c r="AD18" s="34"/>
      <c r="AE18" s="35"/>
      <c r="AF18" s="1"/>
      <c r="AG18" s="1"/>
      <c r="AH18" s="1"/>
      <c r="AI18" s="1"/>
      <c r="AJ18" s="34"/>
      <c r="AK18" s="34"/>
      <c r="AL18" s="34"/>
      <c r="AM18" s="34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x14ac:dyDescent="0.25">
      <c r="A19" s="1"/>
      <c r="B19" s="1"/>
      <c r="C19" s="33"/>
      <c r="D19" s="1"/>
      <c r="E19" s="1"/>
      <c r="F19" s="1"/>
      <c r="G19" s="1"/>
      <c r="H19" s="34"/>
      <c r="I19" s="34"/>
      <c r="J19" s="46"/>
      <c r="K19" s="34"/>
      <c r="L19" s="34"/>
      <c r="M19" s="34"/>
      <c r="N19" s="34"/>
      <c r="O19" s="34"/>
      <c r="P19" s="36"/>
      <c r="Q19" s="36"/>
      <c r="R19" s="34"/>
      <c r="S19" s="34"/>
      <c r="T19" s="34"/>
      <c r="U19" s="34"/>
      <c r="V19" s="33"/>
      <c r="W19" s="34"/>
      <c r="X19" s="34"/>
      <c r="Y19" s="34"/>
      <c r="Z19" s="34"/>
      <c r="AA19" s="34"/>
      <c r="AB19" s="34"/>
      <c r="AC19" s="34"/>
      <c r="AD19" s="34"/>
      <c r="AE19" s="35"/>
      <c r="AF19" s="1"/>
      <c r="AG19" s="1"/>
      <c r="AH19" s="1"/>
      <c r="AI19" s="1"/>
      <c r="AJ19" s="34"/>
      <c r="AK19" s="34"/>
      <c r="AL19" s="34"/>
      <c r="AM19" s="34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x14ac:dyDescent="0.25">
      <c r="A20" s="1"/>
      <c r="B20" s="1"/>
      <c r="C20" s="33"/>
      <c r="D20" s="1"/>
      <c r="E20" s="1"/>
      <c r="F20" s="1"/>
      <c r="G20" s="1"/>
      <c r="H20" s="34"/>
      <c r="I20" s="34"/>
      <c r="J20" s="46"/>
      <c r="K20" s="34"/>
      <c r="L20" s="34"/>
      <c r="M20" s="34"/>
      <c r="N20" s="34"/>
      <c r="O20" s="34"/>
      <c r="P20" s="36"/>
      <c r="Q20" s="36"/>
      <c r="R20" s="34"/>
      <c r="S20" s="34"/>
      <c r="T20" s="34"/>
      <c r="U20" s="34"/>
      <c r="V20" s="33"/>
      <c r="W20" s="34"/>
      <c r="X20" s="34"/>
      <c r="Y20" s="34"/>
      <c r="Z20" s="34"/>
      <c r="AA20" s="34"/>
      <c r="AB20" s="34"/>
      <c r="AC20" s="34"/>
      <c r="AD20" s="34"/>
      <c r="AE20" s="35"/>
      <c r="AF20" s="1"/>
      <c r="AG20" s="1"/>
      <c r="AH20" s="1"/>
      <c r="AI20" s="1"/>
      <c r="AJ20" s="34"/>
      <c r="AK20" s="34"/>
      <c r="AL20" s="34"/>
      <c r="AM20" s="34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x14ac:dyDescent="0.3">
      <c r="A21" s="1"/>
      <c r="B21" s="1"/>
      <c r="C21" s="33"/>
      <c r="D21" s="1"/>
      <c r="E21" s="1"/>
      <c r="F21" s="1"/>
      <c r="G21" s="1"/>
      <c r="H21" s="34"/>
      <c r="I21" s="34"/>
      <c r="J21" s="47"/>
      <c r="K21" s="48"/>
      <c r="L21" s="48"/>
      <c r="M21" s="48"/>
      <c r="N21" s="48"/>
      <c r="O21" s="48"/>
      <c r="P21" s="49"/>
      <c r="Q21" s="49"/>
      <c r="R21" s="48"/>
      <c r="S21" s="48"/>
      <c r="T21" s="48"/>
      <c r="U21" s="85"/>
      <c r="V21" s="33"/>
      <c r="W21" s="34"/>
      <c r="X21" s="34"/>
      <c r="Y21" s="34"/>
      <c r="Z21" s="34"/>
      <c r="AA21" s="34"/>
      <c r="AB21" s="34"/>
      <c r="AC21" s="34"/>
      <c r="AD21" s="34"/>
      <c r="AE21" s="35"/>
      <c r="AF21" s="1"/>
      <c r="AG21" s="1"/>
      <c r="AH21" s="1"/>
      <c r="AI21" s="1"/>
      <c r="AJ21" s="34"/>
      <c r="AK21" s="34"/>
      <c r="AL21" s="34"/>
      <c r="AM21" s="3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x14ac:dyDescent="0.25">
      <c r="A22" s="1"/>
      <c r="B22" s="1"/>
      <c r="C22" s="33"/>
      <c r="D22" s="1"/>
      <c r="E22" s="1"/>
      <c r="F22" s="1"/>
      <c r="G22" s="1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1"/>
      <c r="AG22" s="1"/>
      <c r="AH22" s="1"/>
      <c r="AI22" s="1"/>
      <c r="AJ22" s="34"/>
      <c r="AK22" s="34"/>
      <c r="AL22" s="34"/>
      <c r="AM22" s="34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x14ac:dyDescent="0.25">
      <c r="A23" s="1"/>
      <c r="B23" s="1"/>
      <c r="C23" s="33"/>
      <c r="D23" s="34"/>
      <c r="E23" s="34"/>
      <c r="F23" s="1"/>
      <c r="G23" s="1"/>
      <c r="H23" s="1"/>
      <c r="I23" s="1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1"/>
      <c r="AG23" s="1"/>
      <c r="AH23" s="1"/>
      <c r="AI23" s="1"/>
      <c r="AJ23" s="34"/>
      <c r="AK23" s="34"/>
      <c r="AL23" s="34"/>
      <c r="AM23" s="34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8.75" x14ac:dyDescent="0.3">
      <c r="A24" s="1"/>
      <c r="B24" s="1"/>
      <c r="C24" s="33"/>
      <c r="D24" s="34"/>
      <c r="E24" s="34"/>
      <c r="F24" s="1"/>
      <c r="G24" s="1"/>
      <c r="H24" s="1"/>
      <c r="I24" s="1"/>
      <c r="J24" s="34"/>
      <c r="K24" s="34"/>
      <c r="L24" s="34"/>
      <c r="M24" s="37" t="s">
        <v>15</v>
      </c>
      <c r="N24" s="38" t="s">
        <v>16</v>
      </c>
      <c r="O24" s="1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1"/>
      <c r="AG24" s="1"/>
      <c r="AH24" s="1"/>
      <c r="AI24" s="1"/>
      <c r="AJ24" s="34"/>
      <c r="AK24" s="34"/>
      <c r="AL24" s="34"/>
      <c r="AM24" s="34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8.75" x14ac:dyDescent="0.3">
      <c r="A25" s="1"/>
      <c r="B25" s="1"/>
      <c r="C25" s="33"/>
      <c r="D25" s="34"/>
      <c r="E25" s="34"/>
      <c r="F25" s="1"/>
      <c r="G25" s="1"/>
      <c r="H25" s="1"/>
      <c r="I25" s="1"/>
      <c r="J25" s="34"/>
      <c r="K25" s="34"/>
      <c r="L25" s="34"/>
      <c r="M25" s="37">
        <v>1</v>
      </c>
      <c r="N25" s="39" t="s">
        <v>17</v>
      </c>
      <c r="O25" s="4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1"/>
      <c r="AG25" s="1"/>
      <c r="AH25" s="1"/>
      <c r="AI25" s="1"/>
      <c r="AJ25" s="34"/>
      <c r="AK25" s="34"/>
      <c r="AL25" s="34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8.75" x14ac:dyDescent="0.3">
      <c r="A26" s="1"/>
      <c r="B26" s="1"/>
      <c r="C26" s="33"/>
      <c r="D26" s="34"/>
      <c r="E26" s="34"/>
      <c r="F26" s="1"/>
      <c r="G26" s="1"/>
      <c r="H26" s="1"/>
      <c r="I26" s="1"/>
      <c r="J26" s="34"/>
      <c r="K26" s="34"/>
      <c r="L26" s="34"/>
      <c r="M26" s="37">
        <v>2</v>
      </c>
      <c r="N26" s="39" t="s">
        <v>42</v>
      </c>
      <c r="O26" s="40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1"/>
      <c r="AG26" s="1"/>
      <c r="AH26" s="1"/>
      <c r="AI26" s="1"/>
      <c r="AJ26" s="34"/>
      <c r="AK26" s="34"/>
      <c r="AL26" s="34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8.75" x14ac:dyDescent="0.3">
      <c r="A27" s="1"/>
      <c r="B27" s="1"/>
      <c r="C27" s="33"/>
      <c r="D27" s="34"/>
      <c r="E27" s="34"/>
      <c r="F27" s="1"/>
      <c r="G27" s="1"/>
      <c r="H27" s="1"/>
      <c r="I27" s="1"/>
      <c r="J27" s="34"/>
      <c r="K27" s="34"/>
      <c r="L27" s="34"/>
      <c r="M27" s="37">
        <v>3</v>
      </c>
      <c r="N27" s="39" t="s">
        <v>18</v>
      </c>
      <c r="O27" s="40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1"/>
      <c r="AG27" s="1"/>
      <c r="AH27" s="1"/>
      <c r="AI27" s="1"/>
      <c r="AJ27" s="34"/>
      <c r="AK27" s="34"/>
      <c r="AL27" s="34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8.75" x14ac:dyDescent="0.3">
      <c r="A28" s="1"/>
      <c r="B28" s="1"/>
      <c r="C28" s="33"/>
      <c r="D28" s="34"/>
      <c r="E28" s="34"/>
      <c r="F28" s="34"/>
      <c r="G28" s="37"/>
      <c r="H28" s="84"/>
      <c r="I28" s="4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1"/>
      <c r="AG28" s="1"/>
      <c r="AH28" s="1"/>
      <c r="AI28" s="1"/>
      <c r="AJ28" s="34"/>
      <c r="AK28" s="34"/>
      <c r="AL28" s="34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x14ac:dyDescent="0.25">
      <c r="A29" s="1"/>
      <c r="B29" s="1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1"/>
      <c r="AG29" s="1"/>
      <c r="AH29" s="1"/>
      <c r="AI29" s="1"/>
      <c r="AJ29" s="34"/>
      <c r="AK29" s="34"/>
      <c r="AL29" s="34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x14ac:dyDescent="0.25">
      <c r="A30" s="1"/>
      <c r="B30" s="1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1"/>
      <c r="AG30" s="1"/>
      <c r="AH30" s="1"/>
      <c r="AI30" s="1"/>
      <c r="AJ30" s="34"/>
      <c r="AK30" s="34"/>
      <c r="AL30" s="34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x14ac:dyDescent="0.25">
      <c r="A31" s="1"/>
      <c r="B31" s="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1"/>
      <c r="AG31" s="1"/>
      <c r="AH31" s="1"/>
      <c r="AI31" s="1"/>
      <c r="AJ31" s="34"/>
      <c r="AK31" s="34"/>
      <c r="AL31" s="34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x14ac:dyDescent="0.25">
      <c r="A32" s="1"/>
      <c r="B32" s="1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1"/>
      <c r="AG32" s="1"/>
      <c r="AH32" s="1"/>
      <c r="AI32" s="1"/>
      <c r="AJ32" s="34"/>
      <c r="AK32" s="34"/>
      <c r="AL32" s="34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x14ac:dyDescent="0.25">
      <c r="A33" s="1"/>
      <c r="B33" s="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1"/>
      <c r="AG33" s="1"/>
      <c r="AH33" s="1"/>
      <c r="AI33" s="1"/>
      <c r="AJ33" s="34"/>
      <c r="AK33" s="34"/>
      <c r="AL33" s="34"/>
      <c r="AM33" s="34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x14ac:dyDescent="0.25">
      <c r="A34" s="1"/>
      <c r="B34" s="1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1"/>
      <c r="AG34" s="1"/>
      <c r="AH34" s="1"/>
      <c r="AI34" s="1"/>
      <c r="AJ34" s="34"/>
      <c r="AK34" s="34"/>
      <c r="AL34" s="34"/>
      <c r="AM34" s="34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x14ac:dyDescent="0.25">
      <c r="A35" s="1"/>
      <c r="B35" s="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1"/>
      <c r="AG35" s="1"/>
      <c r="AH35" s="1"/>
      <c r="AI35" s="1"/>
      <c r="AJ35" s="34"/>
      <c r="AK35" s="34"/>
      <c r="AL35" s="34"/>
      <c r="AM35" s="34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x14ac:dyDescent="0.25">
      <c r="A36" s="1"/>
      <c r="B36" s="1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1"/>
      <c r="AG36" s="1"/>
      <c r="AH36" s="1"/>
      <c r="AI36" s="1"/>
      <c r="AJ36" s="34"/>
      <c r="AK36" s="34"/>
      <c r="AL36" s="34"/>
      <c r="AM36" s="34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x14ac:dyDescent="0.25">
      <c r="A37" s="1"/>
      <c r="B37" s="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1"/>
      <c r="AG37" s="1"/>
      <c r="AH37" s="1"/>
      <c r="AI37" s="1"/>
      <c r="AJ37" s="34"/>
      <c r="AK37" s="34"/>
      <c r="AL37" s="34"/>
      <c r="AM37" s="34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x14ac:dyDescent="0.25">
      <c r="A38" s="1"/>
      <c r="B38" s="1"/>
      <c r="C38" s="33"/>
      <c r="D38" s="1"/>
      <c r="E38" s="1"/>
      <c r="F38" s="1"/>
      <c r="G38" s="1"/>
      <c r="H38" s="1"/>
      <c r="I38" s="1"/>
      <c r="J38" s="14" t="s">
        <v>40</v>
      </c>
      <c r="K38" s="14"/>
      <c r="L38" s="14"/>
      <c r="M38" s="14"/>
      <c r="N38" s="14"/>
      <c r="O38" s="14"/>
      <c r="P38" s="14"/>
      <c r="Q38" s="14"/>
      <c r="R38" s="1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1"/>
      <c r="AG38" s="1"/>
      <c r="AH38" s="1"/>
      <c r="AI38" s="1"/>
      <c r="AJ38" s="34"/>
      <c r="AK38" s="34"/>
      <c r="AL38" s="34"/>
      <c r="AM38" s="34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x14ac:dyDescent="0.25">
      <c r="A39" s="1"/>
      <c r="B39" s="1"/>
      <c r="C39" s="33"/>
      <c r="D39" s="1"/>
      <c r="E39" s="1"/>
      <c r="F39" s="1"/>
      <c r="G39" s="1"/>
      <c r="H39" s="1"/>
      <c r="I39" s="1"/>
      <c r="J39" s="14" t="s">
        <v>41</v>
      </c>
      <c r="K39" s="14"/>
      <c r="L39" s="14"/>
      <c r="M39" s="14"/>
      <c r="N39" s="14"/>
      <c r="O39" s="14"/>
      <c r="P39" s="14"/>
      <c r="Q39" s="14"/>
      <c r="R39" s="1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1"/>
      <c r="AG39" s="1"/>
      <c r="AH39" s="1"/>
      <c r="AI39" s="1"/>
      <c r="AJ39" s="34"/>
      <c r="AK39" s="34"/>
      <c r="AL39" s="34"/>
      <c r="AM39" s="34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x14ac:dyDescent="0.25">
      <c r="A40" s="1"/>
      <c r="B40" s="1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1"/>
      <c r="AG40" s="1"/>
      <c r="AH40" s="1"/>
      <c r="AI40" s="1"/>
      <c r="AJ40" s="34"/>
      <c r="AK40" s="34"/>
      <c r="AL40" s="34"/>
      <c r="AM40" s="34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28.5" x14ac:dyDescent="0.45">
      <c r="A41" s="1"/>
      <c r="B41" s="1"/>
      <c r="C41" s="30"/>
      <c r="D41" s="31"/>
      <c r="E41" s="88" t="s">
        <v>44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6"/>
      <c r="AF41" s="1"/>
      <c r="AG41" s="1"/>
      <c r="AH41" s="1"/>
      <c r="AI41" s="1"/>
      <c r="AJ41" s="34"/>
      <c r="AK41" s="34"/>
      <c r="AL41" s="34"/>
      <c r="AM41" s="34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28.5" x14ac:dyDescent="0.45">
      <c r="A42" s="1"/>
      <c r="B42" s="1"/>
      <c r="C42" s="41"/>
      <c r="D42" s="42"/>
      <c r="E42" s="90" t="s">
        <v>45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87"/>
      <c r="AF42" s="1"/>
      <c r="AG42" s="1"/>
      <c r="AH42" s="1"/>
      <c r="AI42" s="1"/>
      <c r="AJ42" s="34"/>
      <c r="AK42" s="34"/>
      <c r="AL42" s="34"/>
      <c r="AM42" s="34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x14ac:dyDescent="0.25">
      <c r="A43" s="1"/>
      <c r="B43" s="1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1"/>
      <c r="AG43" s="1"/>
      <c r="AH43" s="1"/>
      <c r="AI43" s="1"/>
      <c r="AJ43" s="34"/>
      <c r="AK43" s="34"/>
      <c r="AL43" s="34"/>
      <c r="AM43" s="34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x14ac:dyDescent="0.25">
      <c r="A44" s="1"/>
      <c r="B44" s="1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1"/>
      <c r="AG44" s="1"/>
      <c r="AH44" s="1"/>
      <c r="AI44" s="1"/>
      <c r="AJ44" s="34"/>
      <c r="AK44" s="34"/>
      <c r="AL44" s="34"/>
      <c r="AM44" s="34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5.75" x14ac:dyDescent="0.25">
      <c r="A45" s="1"/>
      <c r="B45" s="1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5"/>
      <c r="AF45" s="1"/>
      <c r="AG45" s="1"/>
      <c r="AH45" s="1"/>
      <c r="AI45" s="3"/>
      <c r="AJ45" s="34"/>
      <c r="AK45" s="34"/>
      <c r="AL45" s="34"/>
      <c r="AM45" s="34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5.75" x14ac:dyDescent="0.25">
      <c r="A46" s="1"/>
      <c r="B46" s="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1"/>
      <c r="AG46" s="1"/>
      <c r="AH46" s="1"/>
      <c r="AI46" s="3"/>
      <c r="AJ46" s="34"/>
      <c r="AK46" s="34"/>
      <c r="AL46" s="34"/>
      <c r="AM46" s="34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4"/>
      <c r="AK47" s="34"/>
      <c r="AL47" s="34"/>
      <c r="AM47" s="34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4"/>
      <c r="AK48" s="34"/>
      <c r="AL48" s="34"/>
      <c r="AM48" s="34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9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4"/>
      <c r="AK49" s="34"/>
      <c r="AL49" s="34"/>
      <c r="AM49" s="34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4"/>
      <c r="AK50" s="34"/>
      <c r="AL50" s="34"/>
      <c r="AM50" s="34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x14ac:dyDescent="0.25">
      <c r="A51" s="1"/>
      <c r="B51" s="1"/>
      <c r="C51" s="1"/>
      <c r="D51" s="1"/>
      <c r="E51" s="1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9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9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9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9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9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9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9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9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9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9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9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1:9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1:9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1:9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1:9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1:9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1:9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1:9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1:9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1:9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1:9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9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9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9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1:9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1:9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1:9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1:9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1:9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1:9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9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9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1:9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1:9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1:9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1:9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1:9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1:9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1:9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1:9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1:9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1:9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1:9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1:9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1:9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1:9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1:9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1:9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1:9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1:9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1:9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1:9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1:9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1:9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1:9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1:9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1:9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1:9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1:9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1:9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1:9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1:9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1:9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1:9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1:9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1:9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1:9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1:9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1:9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1:9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1:9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1:9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1:9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1:9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1:9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1:9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1:9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1:9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1:9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1:9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1:9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1:9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1:9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1:9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1:9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1:9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1:9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1:9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1:9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1:9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1:9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1:9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1:9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1:9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1:9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1:9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1:9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1:9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1:9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1:9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1:9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1:9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1:9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1:9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1:9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1:9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1:9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1:9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1:9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1:9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1:9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1:9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1:9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1:9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1:9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1:9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1:9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1:9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1:9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1:9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1:9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1:9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1:9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1:9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1:9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1:9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1:9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1:9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1:9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1:9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1:9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1:9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1:9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1:9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1:9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1:9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1:9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1:9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1:9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1:9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1:9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1:9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1:9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1:9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1:9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1:9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1:9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1:9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1:9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1:9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1:9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1:9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1:9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1:9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1:9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1:9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1:9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1:9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1:9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1:9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1:9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1:9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1:9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1:9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1:9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1:9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1:9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spans="1:9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</row>
    <row r="258" spans="1:9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</row>
    <row r="259" spans="1:9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</row>
    <row r="260" spans="1:9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</row>
    <row r="261" spans="1:9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</row>
    <row r="262" spans="1:9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</row>
    <row r="263" spans="1:9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</row>
    <row r="264" spans="1:9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</row>
    <row r="265" spans="1:9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</row>
    <row r="266" spans="1:9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</row>
    <row r="267" spans="1:9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</row>
    <row r="268" spans="1:9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</row>
    <row r="269" spans="1:9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</row>
    <row r="270" spans="1:9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</row>
    <row r="271" spans="1:9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</row>
    <row r="272" spans="1:9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</row>
    <row r="273" spans="1:9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</row>
    <row r="274" spans="1:9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</row>
    <row r="275" spans="1:9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</row>
    <row r="276" spans="1:9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</row>
    <row r="277" spans="1:9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</row>
    <row r="278" spans="1:9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</row>
    <row r="279" spans="1:9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</row>
    <row r="280" spans="1:9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</row>
    <row r="281" spans="1:9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</row>
    <row r="282" spans="1:9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</row>
    <row r="283" spans="1:9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</row>
    <row r="284" spans="1:9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</row>
    <row r="285" spans="1:9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</row>
    <row r="286" spans="1:9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</row>
    <row r="287" spans="1:9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</row>
    <row r="288" spans="1:9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</row>
    <row r="289" spans="1:9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</row>
    <row r="290" spans="1:9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</row>
    <row r="291" spans="1:9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</row>
    <row r="292" spans="1:9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</row>
    <row r="293" spans="1:9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</row>
    <row r="294" spans="1:9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</row>
    <row r="295" spans="1:9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</row>
    <row r="296" spans="1:9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</row>
    <row r="297" spans="1:9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</row>
    <row r="298" spans="1:9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</row>
    <row r="299" spans="1:9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</row>
    <row r="300" spans="1:9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</row>
    <row r="301" spans="1:9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</row>
    <row r="302" spans="1:9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</row>
    <row r="303" spans="1:9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</row>
    <row r="304" spans="1:9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</row>
    <row r="305" spans="1:9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</row>
    <row r="306" spans="1:9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</row>
    <row r="307" spans="1:9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</row>
    <row r="308" spans="1:9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</row>
    <row r="309" spans="1:9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</row>
    <row r="310" spans="1:9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</row>
    <row r="311" spans="1:9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</row>
    <row r="312" spans="1:9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</row>
    <row r="313" spans="1:9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</row>
    <row r="314" spans="1:9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</row>
    <row r="315" spans="1:9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</row>
    <row r="316" spans="1:9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</row>
    <row r="317" spans="1:9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</row>
    <row r="318" spans="1:9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</row>
    <row r="319" spans="1:9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</row>
    <row r="320" spans="1:9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</row>
    <row r="321" spans="1:9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</row>
    <row r="322" spans="1:9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</row>
    <row r="323" spans="1:9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</row>
    <row r="324" spans="1:9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</row>
    <row r="325" spans="1:9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</row>
    <row r="326" spans="1:9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</row>
    <row r="327" spans="1:9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</row>
    <row r="328" spans="1:9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</row>
    <row r="329" spans="1:9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</row>
    <row r="330" spans="1:9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</row>
    <row r="331" spans="1:9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</row>
    <row r="332" spans="1:9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</row>
    <row r="333" spans="1:9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</row>
    <row r="334" spans="1:9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</row>
    <row r="335" spans="1:9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</row>
    <row r="336" spans="1:9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</row>
    <row r="337" spans="1:9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</row>
    <row r="338" spans="1:9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</row>
    <row r="339" spans="1:9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</row>
    <row r="340" spans="1:9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</row>
    <row r="341" spans="1:9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</row>
    <row r="342" spans="1:9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</row>
    <row r="343" spans="1:9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</row>
    <row r="344" spans="1:9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</row>
    <row r="345" spans="1:9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</row>
    <row r="346" spans="1:9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</row>
    <row r="347" spans="1:9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</row>
    <row r="348" spans="1:9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</row>
    <row r="349" spans="1:9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</row>
    <row r="350" spans="1:9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</row>
    <row r="351" spans="1:9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</row>
    <row r="352" spans="1:9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</row>
    <row r="353" spans="1:9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</row>
    <row r="354" spans="1:9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</row>
    <row r="355" spans="1:9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</row>
    <row r="356" spans="1:9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</row>
    <row r="357" spans="1:9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</row>
    <row r="358" spans="1:9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</row>
    <row r="359" spans="1:9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</row>
    <row r="360" spans="1:9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</row>
    <row r="361" spans="1:9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</row>
    <row r="362" spans="1:9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</row>
    <row r="363" spans="1:9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</row>
    <row r="364" spans="1:9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</row>
    <row r="365" spans="1:9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</row>
    <row r="366" spans="1:9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</row>
    <row r="367" spans="1:9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</row>
    <row r="368" spans="1:9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</row>
    <row r="369" spans="1:9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</row>
    <row r="370" spans="1:9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</row>
    <row r="371" spans="1:9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</row>
    <row r="372" spans="1:9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</row>
    <row r="373" spans="1:9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</row>
    <row r="374" spans="1:9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</row>
    <row r="375" spans="1:9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</row>
    <row r="376" spans="1:9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</row>
    <row r="377" spans="1:9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</row>
    <row r="378" spans="1:9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</row>
    <row r="379" spans="1:9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</row>
    <row r="380" spans="1:9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</row>
    <row r="381" spans="1:9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</row>
    <row r="382" spans="1:9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</row>
    <row r="383" spans="1:9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</row>
    <row r="384" spans="1:9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</row>
    <row r="385" spans="1:9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</row>
    <row r="386" spans="1:9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</row>
    <row r="387" spans="1:9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</row>
    <row r="388" spans="1:9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</row>
    <row r="389" spans="1:9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</row>
    <row r="390" spans="1:9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</row>
    <row r="391" spans="1:9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</row>
    <row r="392" spans="1:9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</row>
    <row r="393" spans="1:9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</row>
    <row r="394" spans="1:9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</row>
    <row r="395" spans="1:9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</row>
    <row r="396" spans="1:9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</row>
    <row r="397" spans="1:9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</row>
    <row r="398" spans="1:9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</row>
    <row r="399" spans="1:9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</row>
    <row r="400" spans="1:9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</row>
    <row r="401" spans="1:9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</row>
    <row r="402" spans="1:9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</row>
    <row r="403" spans="1:9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</row>
    <row r="404" spans="1:9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</row>
    <row r="405" spans="1:9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</row>
    <row r="406" spans="1:9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</row>
    <row r="407" spans="1:9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</row>
    <row r="408" spans="1:9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</row>
    <row r="409" spans="1:9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</row>
    <row r="410" spans="1:9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</row>
    <row r="411" spans="1:9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</row>
    <row r="412" spans="1:9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</row>
    <row r="413" spans="1:9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</row>
    <row r="414" spans="1:9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</row>
    <row r="415" spans="1:9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</row>
    <row r="416" spans="1:9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</row>
    <row r="417" spans="1:9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</row>
    <row r="418" spans="1:9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</row>
    <row r="419" spans="1:9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</row>
    <row r="420" spans="1:9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</row>
    <row r="421" spans="1:9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</row>
    <row r="422" spans="1:9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</row>
    <row r="423" spans="1:9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</row>
    <row r="424" spans="1:9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</row>
    <row r="425" spans="1:9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</row>
    <row r="426" spans="1:9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</row>
    <row r="427" spans="1:9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</row>
    <row r="428" spans="1:9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</row>
    <row r="429" spans="1:9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</row>
    <row r="430" spans="1:9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</row>
    <row r="431" spans="1:9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9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3:28" x14ac:dyDescent="0.25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3:28" x14ac:dyDescent="0.25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3:28" x14ac:dyDescent="0.25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3:28" x14ac:dyDescent="0.25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3:28" x14ac:dyDescent="0.25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3:28" x14ac:dyDescent="0.25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3:28" x14ac:dyDescent="0.25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3:28" x14ac:dyDescent="0.25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</sheetData>
  <hyperlinks>
    <hyperlink ref="N25" location="Özet!A1" display="Özet"/>
    <hyperlink ref="N26" location="Denge!A1" display="Denge"/>
    <hyperlink ref="N27" location="Akaryakıt!A1" display="Akaryakıt"/>
  </hyperlinks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70" zoomScaleNormal="70" workbookViewId="0">
      <selection activeCell="AE48" sqref="AE48"/>
    </sheetView>
  </sheetViews>
  <sheetFormatPr defaultRowHeight="15" x14ac:dyDescent="0.25"/>
  <cols>
    <col min="1" max="1" width="11.140625" style="6" bestFit="1" customWidth="1"/>
    <col min="2" max="2" width="35" style="6" bestFit="1" customWidth="1"/>
    <col min="3" max="3" width="12" style="6" bestFit="1" customWidth="1"/>
    <col min="4" max="4" width="10.140625" style="6" bestFit="1" customWidth="1"/>
    <col min="5" max="5" width="12" style="6" hidden="1" customWidth="1"/>
    <col min="6" max="7" width="10.7109375" style="6" hidden="1" customWidth="1"/>
    <col min="8" max="8" width="12" style="6" hidden="1" customWidth="1"/>
    <col min="9" max="9" width="10.7109375" style="6" hidden="1" customWidth="1"/>
    <col min="10" max="10" width="4.28515625" style="6" hidden="1" customWidth="1"/>
    <col min="11" max="11" width="13.140625" style="6" customWidth="1"/>
    <col min="12" max="13" width="13" style="6" customWidth="1"/>
    <col min="14" max="21" width="14.28515625" style="6" bestFit="1" customWidth="1"/>
    <col min="22" max="16384" width="9.140625" style="6"/>
  </cols>
  <sheetData>
    <row r="1" spans="2:20" x14ac:dyDescent="0.25">
      <c r="B1" s="62" t="s">
        <v>30</v>
      </c>
      <c r="C1" s="63"/>
      <c r="D1" s="64"/>
    </row>
    <row r="2" spans="2:20" x14ac:dyDescent="0.25">
      <c r="B2" s="65" t="s">
        <v>29</v>
      </c>
      <c r="C2" s="66"/>
      <c r="D2" s="67" t="s">
        <v>21</v>
      </c>
    </row>
    <row r="4" spans="2:20" x14ac:dyDescent="0.25">
      <c r="E4" s="7" t="e">
        <f>#REF!</f>
        <v>#REF!</v>
      </c>
      <c r="F4" s="7" t="e">
        <f>#REF!</f>
        <v>#REF!</v>
      </c>
      <c r="G4" s="7" t="e">
        <f>#REF!</f>
        <v>#REF!</v>
      </c>
      <c r="H4" s="7" t="e">
        <f>#REF!</f>
        <v>#REF!</v>
      </c>
      <c r="I4" s="7" t="e">
        <f>#REF!</f>
        <v>#REF!</v>
      </c>
      <c r="J4" s="7" t="e">
        <f>#REF!</f>
        <v>#REF!</v>
      </c>
      <c r="K4" s="10">
        <f>L4-1</f>
        <v>43100</v>
      </c>
      <c r="L4" s="10">
        <v>43101</v>
      </c>
      <c r="M4" s="10">
        <v>43102</v>
      </c>
      <c r="N4" s="10">
        <v>43103</v>
      </c>
      <c r="O4" s="10">
        <v>43104</v>
      </c>
      <c r="P4" s="10">
        <v>43105</v>
      </c>
      <c r="Q4" s="10">
        <v>43106</v>
      </c>
      <c r="R4" s="10">
        <v>43107</v>
      </c>
      <c r="S4" s="11" t="s">
        <v>0</v>
      </c>
    </row>
    <row r="5" spans="2:20" ht="15.75" x14ac:dyDescent="0.25">
      <c r="B5" s="50" t="s">
        <v>2</v>
      </c>
      <c r="C5" s="92" t="s">
        <v>1</v>
      </c>
      <c r="D5" s="93"/>
      <c r="E5" s="51"/>
      <c r="F5" s="51"/>
      <c r="G5" s="51"/>
      <c r="H5" s="51"/>
      <c r="I5" s="51"/>
      <c r="J5" s="52"/>
      <c r="K5" s="60"/>
      <c r="L5" s="53">
        <v>666816</v>
      </c>
      <c r="M5" s="54">
        <v>812798</v>
      </c>
      <c r="N5" s="54">
        <v>854526</v>
      </c>
      <c r="O5" s="54">
        <v>867703</v>
      </c>
      <c r="P5" s="54">
        <v>859804</v>
      </c>
      <c r="Q5" s="54">
        <v>815137</v>
      </c>
      <c r="R5" s="54">
        <v>721129</v>
      </c>
      <c r="S5" s="55">
        <f t="shared" ref="S5:S10" si="0">AVERAGE(L5:R5)</f>
        <v>799701.85714285716</v>
      </c>
    </row>
    <row r="6" spans="2:20" ht="15.75" x14ac:dyDescent="0.25">
      <c r="B6" s="50" t="s">
        <v>3</v>
      </c>
      <c r="C6" s="92" t="s">
        <v>11</v>
      </c>
      <c r="D6" s="93"/>
      <c r="E6" s="56"/>
      <c r="F6" s="56"/>
      <c r="G6" s="56"/>
      <c r="H6" s="56"/>
      <c r="I6" s="56"/>
      <c r="J6" s="57"/>
      <c r="K6" s="61"/>
      <c r="L6" s="53">
        <v>181518.81899999999</v>
      </c>
      <c r="M6" s="54">
        <v>212430.61199999999</v>
      </c>
      <c r="N6" s="54">
        <v>205541.33799999999</v>
      </c>
      <c r="O6" s="54">
        <v>199767.617</v>
      </c>
      <c r="P6" s="54">
        <v>194777.58199999999</v>
      </c>
      <c r="Q6" s="54">
        <v>197648.486</v>
      </c>
      <c r="R6" s="54">
        <v>185200.883</v>
      </c>
      <c r="S6" s="55">
        <f t="shared" si="0"/>
        <v>196697.90528571425</v>
      </c>
    </row>
    <row r="7" spans="2:20" ht="15.75" x14ac:dyDescent="0.25">
      <c r="B7" s="50" t="s">
        <v>4</v>
      </c>
      <c r="C7" s="92" t="s">
        <v>11</v>
      </c>
      <c r="D7" s="93"/>
      <c r="E7" s="56"/>
      <c r="F7" s="56"/>
      <c r="G7" s="56"/>
      <c r="H7" s="56"/>
      <c r="I7" s="56"/>
      <c r="J7" s="57"/>
      <c r="K7" s="61"/>
      <c r="L7" s="53">
        <v>36052</v>
      </c>
      <c r="M7" s="54">
        <v>51188</v>
      </c>
      <c r="N7" s="54">
        <v>52999</v>
      </c>
      <c r="O7" s="54">
        <v>48819</v>
      </c>
      <c r="P7" s="54">
        <v>50830</v>
      </c>
      <c r="Q7" s="54">
        <v>47787</v>
      </c>
      <c r="R7" s="54">
        <v>38949</v>
      </c>
      <c r="S7" s="55">
        <f t="shared" si="0"/>
        <v>46660.571428571428</v>
      </c>
    </row>
    <row r="8" spans="2:20" ht="15.75" x14ac:dyDescent="0.25">
      <c r="B8" s="50" t="s">
        <v>14</v>
      </c>
      <c r="C8" s="92" t="s">
        <v>12</v>
      </c>
      <c r="D8" s="93"/>
      <c r="E8" s="51"/>
      <c r="F8" s="51"/>
      <c r="G8" s="51"/>
      <c r="H8" s="51"/>
      <c r="I8" s="51"/>
      <c r="J8" s="52"/>
      <c r="K8" s="60"/>
      <c r="L8" s="58">
        <v>22062.26</v>
      </c>
      <c r="M8" s="55">
        <v>38797.199999999997</v>
      </c>
      <c r="N8" s="55">
        <v>40358.850000000006</v>
      </c>
      <c r="O8" s="55">
        <v>50235.590000000004</v>
      </c>
      <c r="P8" s="55">
        <v>56687.62</v>
      </c>
      <c r="Q8" s="55">
        <v>57098.400000000001</v>
      </c>
      <c r="R8" s="55">
        <v>41757.19</v>
      </c>
      <c r="S8" s="55">
        <f t="shared" si="0"/>
        <v>43856.729999999996</v>
      </c>
    </row>
    <row r="9" spans="2:20" ht="15.75" x14ac:dyDescent="0.25">
      <c r="B9" s="50" t="s">
        <v>19</v>
      </c>
      <c r="C9" s="92" t="s">
        <v>22</v>
      </c>
      <c r="D9" s="93"/>
      <c r="E9" s="51"/>
      <c r="F9" s="51"/>
      <c r="G9" s="51"/>
      <c r="H9" s="51"/>
      <c r="I9" s="51"/>
      <c r="J9" s="51"/>
      <c r="K9" s="59">
        <v>28779368.546300001</v>
      </c>
      <c r="L9" s="54">
        <v>33231008.4595</v>
      </c>
      <c r="M9" s="54">
        <v>48879382.950399801</v>
      </c>
      <c r="N9" s="54">
        <v>45420303.068499804</v>
      </c>
      <c r="O9" s="54">
        <v>45300188.245000102</v>
      </c>
      <c r="P9" s="54">
        <v>51040265.203500196</v>
      </c>
      <c r="Q9" s="54">
        <v>41850290.560699701</v>
      </c>
      <c r="R9" s="54" t="s">
        <v>47</v>
      </c>
      <c r="S9" s="55">
        <f t="shared" si="0"/>
        <v>44286906.414599933</v>
      </c>
    </row>
    <row r="10" spans="2:20" ht="15.75" x14ac:dyDescent="0.25">
      <c r="B10" s="50" t="s">
        <v>20</v>
      </c>
      <c r="C10" s="92" t="s">
        <v>22</v>
      </c>
      <c r="D10" s="93"/>
      <c r="E10" s="51"/>
      <c r="F10" s="51"/>
      <c r="G10" s="51"/>
      <c r="H10" s="51"/>
      <c r="I10" s="51"/>
      <c r="J10" s="51"/>
      <c r="K10" s="54">
        <v>7326528.0043999702</v>
      </c>
      <c r="L10" s="54">
        <v>6994988.1591999801</v>
      </c>
      <c r="M10" s="54">
        <v>6957130.3425999898</v>
      </c>
      <c r="N10" s="54">
        <v>6644727.1033000303</v>
      </c>
      <c r="O10" s="54">
        <v>6757167.02150001</v>
      </c>
      <c r="P10" s="54">
        <v>7683237.45199998</v>
      </c>
      <c r="Q10" s="54">
        <v>8522307.1750000007</v>
      </c>
      <c r="R10" s="54" t="s">
        <v>47</v>
      </c>
      <c r="S10" s="55">
        <f t="shared" si="0"/>
        <v>7259926.2089333311</v>
      </c>
    </row>
    <row r="11" spans="2:20" ht="15.75" x14ac:dyDescent="0.25">
      <c r="B11" s="2"/>
      <c r="L11" s="3"/>
      <c r="M11" s="3"/>
      <c r="N11" s="3"/>
    </row>
    <row r="12" spans="2:20" ht="15.75" x14ac:dyDescent="0.25">
      <c r="B12" s="2"/>
      <c r="D12" s="2"/>
      <c r="E12" s="8"/>
      <c r="F12" s="8"/>
      <c r="G12" s="8"/>
      <c r="H12" s="8"/>
      <c r="I12" s="8"/>
      <c r="J12" s="8"/>
      <c r="K12" s="8"/>
      <c r="L12" s="8"/>
      <c r="M12" s="4"/>
      <c r="N12" s="8"/>
      <c r="O12" s="8"/>
      <c r="P12" s="8"/>
      <c r="Q12" s="8"/>
      <c r="R12" s="8"/>
      <c r="S12" s="8"/>
      <c r="T12" s="8"/>
    </row>
    <row r="13" spans="2:20" ht="18.75" x14ac:dyDescent="0.3">
      <c r="B13" s="5" t="s">
        <v>32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ignoredErrors>
    <ignoredError sqref="S9:S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33"/>
  <sheetViews>
    <sheetView zoomScale="70" zoomScaleNormal="70" workbookViewId="0">
      <selection activeCell="AJ41" sqref="AJ41"/>
    </sheetView>
  </sheetViews>
  <sheetFormatPr defaultRowHeight="15" x14ac:dyDescent="0.25"/>
  <cols>
    <col min="1" max="1" width="9.140625" style="6"/>
    <col min="2" max="2" width="38.85546875" style="6" customWidth="1"/>
    <col min="3" max="3" width="9.140625" style="6" customWidth="1"/>
    <col min="4" max="7" width="10.7109375" style="6" hidden="1" customWidth="1"/>
    <col min="8" max="8" width="12" style="6" hidden="1" customWidth="1"/>
    <col min="9" max="9" width="10.7109375" style="6" hidden="1" customWidth="1"/>
    <col min="10" max="16" width="10.7109375" style="6" bestFit="1" customWidth="1"/>
    <col min="17" max="17" width="11.5703125" style="13" customWidth="1"/>
    <col min="18" max="16384" width="9.140625" style="6"/>
  </cols>
  <sheetData>
    <row r="1" spans="1:17" x14ac:dyDescent="0.25">
      <c r="B1" s="62" t="s">
        <v>31</v>
      </c>
      <c r="C1" s="63"/>
      <c r="D1" s="63"/>
      <c r="E1" s="63"/>
      <c r="F1" s="63"/>
      <c r="G1" s="63"/>
      <c r="H1" s="63"/>
      <c r="I1" s="63"/>
      <c r="J1" s="63"/>
      <c r="K1" s="64"/>
    </row>
    <row r="2" spans="1:17" x14ac:dyDescent="0.25">
      <c r="B2" s="65" t="str">
        <f>Özet!B2</f>
        <v>Kaynak: Elektrik, Doğalgaz Kömür Raporları</v>
      </c>
      <c r="C2" s="66" t="str">
        <f>C5</f>
        <v>ktoe</v>
      </c>
      <c r="D2" s="70" t="s">
        <v>21</v>
      </c>
      <c r="E2" s="66"/>
      <c r="F2" s="66"/>
      <c r="G2" s="66"/>
      <c r="H2" s="66"/>
      <c r="I2" s="66"/>
      <c r="J2" s="70" t="s">
        <v>21</v>
      </c>
      <c r="K2" s="71"/>
    </row>
    <row r="4" spans="1:17" x14ac:dyDescent="0.25">
      <c r="C4" s="7"/>
      <c r="D4" s="7" t="e">
        <f>Özet!E4</f>
        <v>#REF!</v>
      </c>
      <c r="E4" s="7" t="e">
        <f>Özet!F4</f>
        <v>#REF!</v>
      </c>
      <c r="F4" s="7" t="e">
        <f>Özet!G4</f>
        <v>#REF!</v>
      </c>
      <c r="G4" s="7" t="e">
        <f>Özet!H4</f>
        <v>#REF!</v>
      </c>
      <c r="H4" s="7" t="e">
        <f>Özet!I4</f>
        <v>#REF!</v>
      </c>
      <c r="I4" s="7" t="e">
        <f>Özet!J4</f>
        <v>#REF!</v>
      </c>
      <c r="J4" s="9">
        <f>Özet!L4</f>
        <v>43101</v>
      </c>
      <c r="K4" s="9">
        <f>Özet!M4</f>
        <v>43102</v>
      </c>
      <c r="L4" s="9">
        <f>Özet!N4</f>
        <v>43103</v>
      </c>
      <c r="M4" s="9">
        <f>Özet!O4</f>
        <v>43104</v>
      </c>
      <c r="N4" s="9">
        <f>Özet!P4</f>
        <v>43105</v>
      </c>
      <c r="O4" s="9">
        <f>Özet!Q4</f>
        <v>43106</v>
      </c>
      <c r="P4" s="9">
        <f>Özet!R4</f>
        <v>43107</v>
      </c>
      <c r="Q4" s="17" t="s">
        <v>0</v>
      </c>
    </row>
    <row r="5" spans="1:17" ht="15.75" x14ac:dyDescent="0.25">
      <c r="B5" s="50" t="str">
        <f>Özet!B5</f>
        <v>Elektrik</v>
      </c>
      <c r="C5" s="68" t="s">
        <v>6</v>
      </c>
      <c r="D5" s="51"/>
      <c r="E5" s="51"/>
      <c r="F5" s="51"/>
      <c r="G5" s="51"/>
      <c r="H5" s="51"/>
      <c r="I5" s="51"/>
      <c r="J5" s="69">
        <v>57.335840352000005</v>
      </c>
      <c r="K5" s="69">
        <v>69.888029631000009</v>
      </c>
      <c r="L5" s="69">
        <v>73.475990847000006</v>
      </c>
      <c r="M5" s="69">
        <v>74.609008603500001</v>
      </c>
      <c r="N5" s="69">
        <v>73.929817037999996</v>
      </c>
      <c r="O5" s="69">
        <v>70.089147376500009</v>
      </c>
      <c r="P5" s="69">
        <v>62.0059165005</v>
      </c>
      <c r="Q5" s="69">
        <v>68.761964335500011</v>
      </c>
    </row>
    <row r="6" spans="1:17" ht="15.75" x14ac:dyDescent="0.25">
      <c r="B6" s="50" t="str">
        <f>Özet!B6</f>
        <v>Doğalgaz (Toplam)</v>
      </c>
      <c r="C6" s="68" t="s">
        <v>6</v>
      </c>
      <c r="D6" s="56"/>
      <c r="E6" s="56"/>
      <c r="F6" s="56"/>
      <c r="G6" s="56"/>
      <c r="H6" s="56"/>
      <c r="I6" s="56"/>
      <c r="J6" s="69">
        <v>166.0670839882707</v>
      </c>
      <c r="K6" s="69">
        <v>194.3475198826836</v>
      </c>
      <c r="L6" s="69">
        <v>188.04469326515138</v>
      </c>
      <c r="M6" s="69">
        <v>182.7624585331601</v>
      </c>
      <c r="N6" s="69">
        <v>178.1971987655246</v>
      </c>
      <c r="O6" s="69">
        <v>180.82371792379581</v>
      </c>
      <c r="P6" s="69">
        <v>169.43571339488989</v>
      </c>
      <c r="Q6" s="69">
        <v>179.95405510763948</v>
      </c>
    </row>
    <row r="7" spans="1:17" ht="15.75" x14ac:dyDescent="0.25">
      <c r="B7" s="50" t="s">
        <v>14</v>
      </c>
      <c r="C7" s="68" t="s">
        <v>6</v>
      </c>
      <c r="D7" s="51"/>
      <c r="E7" s="51"/>
      <c r="F7" s="51"/>
      <c r="G7" s="51"/>
      <c r="H7" s="51"/>
      <c r="I7" s="51"/>
      <c r="J7" s="69">
        <v>4.412452</v>
      </c>
      <c r="K7" s="69">
        <v>7.7594399999999997</v>
      </c>
      <c r="L7" s="69">
        <v>8.0717700000000008</v>
      </c>
      <c r="M7" s="69">
        <v>10.047118000000001</v>
      </c>
      <c r="N7" s="69">
        <v>11.337524000000002</v>
      </c>
      <c r="O7" s="69">
        <v>11.419680000000001</v>
      </c>
      <c r="P7" s="69">
        <v>8.3514380000000017</v>
      </c>
      <c r="Q7" s="69">
        <v>8.7713459999999994</v>
      </c>
    </row>
    <row r="8" spans="1:17" ht="15.75" x14ac:dyDescent="0.25">
      <c r="B8" s="50" t="s">
        <v>19</v>
      </c>
      <c r="C8" s="68" t="s">
        <v>6</v>
      </c>
      <c r="D8" s="51"/>
      <c r="E8" s="51"/>
      <c r="F8" s="51"/>
      <c r="G8" s="51"/>
      <c r="H8" s="51"/>
      <c r="I8" s="51"/>
      <c r="J8" s="69">
        <v>28.573516468858777</v>
      </c>
      <c r="K8" s="69">
        <v>42.028693032986517</v>
      </c>
      <c r="L8" s="69">
        <v>39.054420491934209</v>
      </c>
      <c r="M8" s="69">
        <v>38.951140361522114</v>
      </c>
      <c r="N8" s="69">
        <v>43.886716833903627</v>
      </c>
      <c r="O8" s="69">
        <v>35.984763087164836</v>
      </c>
      <c r="P8" s="69" t="s">
        <v>47</v>
      </c>
      <c r="Q8" s="69">
        <v>38.07987504606168</v>
      </c>
    </row>
    <row r="9" spans="1:17" ht="15.75" x14ac:dyDescent="0.25">
      <c r="B9" s="50" t="s">
        <v>20</v>
      </c>
      <c r="C9" s="68" t="s">
        <v>6</v>
      </c>
      <c r="D9" s="51"/>
      <c r="E9" s="51"/>
      <c r="F9" s="51"/>
      <c r="G9" s="51"/>
      <c r="H9" s="51"/>
      <c r="I9" s="51"/>
      <c r="J9" s="69">
        <v>5.4732910903100489</v>
      </c>
      <c r="K9" s="69">
        <v>5.4436689028839282</v>
      </c>
      <c r="L9" s="69">
        <v>5.1992261922846827</v>
      </c>
      <c r="M9" s="69">
        <v>5.2872058126175254</v>
      </c>
      <c r="N9" s="69">
        <v>6.0118179092925796</v>
      </c>
      <c r="O9" s="69">
        <v>6.6683555237279668</v>
      </c>
      <c r="P9" s="69" t="s">
        <v>47</v>
      </c>
      <c r="Q9" s="69">
        <v>5.680594238519455</v>
      </c>
    </row>
    <row r="10" spans="1:17" ht="15.75" x14ac:dyDescent="0.25">
      <c r="A10" s="12"/>
      <c r="B10" s="20" t="s">
        <v>7</v>
      </c>
      <c r="C10" s="21" t="s">
        <v>6</v>
      </c>
      <c r="D10" s="22"/>
      <c r="E10" s="22"/>
      <c r="F10" s="22"/>
      <c r="G10" s="22"/>
      <c r="H10" s="22"/>
      <c r="I10" s="22"/>
      <c r="J10" s="23">
        <v>261.86218389943957</v>
      </c>
      <c r="K10" s="23">
        <v>319.46735144955403</v>
      </c>
      <c r="L10" s="23">
        <v>313.84610079637031</v>
      </c>
      <c r="M10" s="23">
        <v>311.65693131079973</v>
      </c>
      <c r="N10" s="23">
        <v>313.36307454672084</v>
      </c>
      <c r="O10" s="23">
        <v>304.98566391118862</v>
      </c>
      <c r="P10" s="23">
        <v>239.7930678953899</v>
      </c>
      <c r="Q10" s="23">
        <v>294.99633911563757</v>
      </c>
    </row>
    <row r="11" spans="1:17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5" spans="1:17" ht="15.75" x14ac:dyDescent="0.25">
      <c r="B15" s="2" t="s">
        <v>5</v>
      </c>
      <c r="C15" s="6">
        <v>8.5984500000000003E-5</v>
      </c>
    </row>
    <row r="16" spans="1:17" ht="15.75" x14ac:dyDescent="0.25">
      <c r="B16" s="2" t="s">
        <v>6</v>
      </c>
      <c r="C16" s="6" t="s">
        <v>10</v>
      </c>
    </row>
    <row r="17" spans="2:11" ht="15.75" x14ac:dyDescent="0.25">
      <c r="B17" s="2"/>
    </row>
    <row r="18" spans="2:11" ht="15.75" x14ac:dyDescent="0.25">
      <c r="B18" s="50" t="s">
        <v>13</v>
      </c>
      <c r="C18" s="51">
        <v>10</v>
      </c>
      <c r="D18" s="51" t="s">
        <v>24</v>
      </c>
      <c r="E18" s="51">
        <v>8.5984499999999998E-8</v>
      </c>
      <c r="F18" s="51"/>
      <c r="G18" s="51" t="s">
        <v>25</v>
      </c>
      <c r="H18" s="51">
        <v>8.5984499999999998E-7</v>
      </c>
      <c r="I18" s="51"/>
      <c r="J18" s="51"/>
      <c r="K18" s="72"/>
    </row>
    <row r="19" spans="2:11" ht="15.75" x14ac:dyDescent="0.25">
      <c r="B19" s="50" t="s">
        <v>23</v>
      </c>
      <c r="C19" s="51">
        <v>9.1</v>
      </c>
      <c r="D19" s="51" t="s">
        <v>24</v>
      </c>
      <c r="E19" s="51">
        <v>8.5984499999999998E-8</v>
      </c>
      <c r="F19" s="51"/>
      <c r="G19" s="51" t="s">
        <v>25</v>
      </c>
      <c r="H19" s="51">
        <v>7.8245894999999998E-7</v>
      </c>
      <c r="I19" s="51"/>
      <c r="J19" s="51"/>
      <c r="K19" s="72"/>
    </row>
    <row r="20" spans="2:11" ht="15.75" x14ac:dyDescent="0.25">
      <c r="B20" s="50" t="s">
        <v>14</v>
      </c>
      <c r="C20" s="73">
        <v>2326</v>
      </c>
      <c r="D20" s="51" t="s">
        <v>24</v>
      </c>
      <c r="E20" s="51"/>
      <c r="F20" s="51"/>
      <c r="G20" s="51" t="s">
        <v>26</v>
      </c>
      <c r="H20" s="51">
        <v>2.0000000000000001E-4</v>
      </c>
      <c r="I20" s="51"/>
      <c r="J20" s="51"/>
      <c r="K20" s="72"/>
    </row>
    <row r="21" spans="2:11" ht="15.75" x14ac:dyDescent="0.25">
      <c r="B21" s="50" t="s">
        <v>28</v>
      </c>
      <c r="C21" s="51">
        <v>9.1487529999999999E-4</v>
      </c>
      <c r="D21" s="51"/>
      <c r="E21" s="51"/>
      <c r="F21" s="51"/>
      <c r="G21" s="51"/>
      <c r="H21" s="51"/>
      <c r="I21" s="51"/>
      <c r="J21" s="51" t="s">
        <v>27</v>
      </c>
      <c r="K21" s="72"/>
    </row>
    <row r="33" spans="3:17" x14ac:dyDescent="0.25">
      <c r="C33" s="18" t="s">
        <v>38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80" zoomScaleNormal="80" workbookViewId="0">
      <selection activeCell="R37" sqref="R37"/>
    </sheetView>
  </sheetViews>
  <sheetFormatPr defaultColWidth="9.140625" defaultRowHeight="15" x14ac:dyDescent="0.25"/>
  <cols>
    <col min="1" max="1" width="22" style="24" customWidth="1"/>
    <col min="2" max="2" width="18.5703125" style="24" customWidth="1"/>
    <col min="3" max="3" width="17.140625" style="24" customWidth="1"/>
    <col min="4" max="4" width="15.85546875" style="24" customWidth="1"/>
    <col min="5" max="5" width="18" style="24" customWidth="1"/>
    <col min="6" max="6" width="17.5703125" style="24" customWidth="1"/>
    <col min="7" max="7" width="17.28515625" style="24" customWidth="1"/>
    <col min="8" max="8" width="16.140625" style="24" customWidth="1"/>
    <col min="9" max="9" width="16.85546875" style="24" customWidth="1"/>
    <col min="10" max="10" width="17" style="24" customWidth="1"/>
    <col min="11" max="11" width="19.5703125" style="24" customWidth="1"/>
    <col min="12" max="12" width="17" style="24" customWidth="1"/>
    <col min="13" max="14" width="14.7109375" style="24" customWidth="1"/>
    <col min="15" max="15" width="13.140625" style="24" customWidth="1"/>
    <col min="16" max="16" width="9.28515625" style="24" customWidth="1"/>
    <col min="17" max="16384" width="9.140625" style="24"/>
  </cols>
  <sheetData>
    <row r="1" spans="1:13" x14ac:dyDescent="0.25">
      <c r="A1" s="80" t="s">
        <v>39</v>
      </c>
      <c r="B1" s="80" t="s">
        <v>34</v>
      </c>
      <c r="C1" s="81"/>
    </row>
    <row r="2" spans="1:13" x14ac:dyDescent="0.25">
      <c r="A2" s="80" t="s">
        <v>8</v>
      </c>
      <c r="B2" s="80" t="s">
        <v>37</v>
      </c>
      <c r="C2" s="81"/>
    </row>
    <row r="3" spans="1:13" x14ac:dyDescent="0.25">
      <c r="A3" s="80" t="s">
        <v>9</v>
      </c>
      <c r="B3" s="78" t="s">
        <v>35</v>
      </c>
      <c r="C3" s="79" t="s">
        <v>21</v>
      </c>
    </row>
    <row r="5" spans="1:13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C6" s="9">
        <f>'Tep Özeti'!J4</f>
        <v>43101</v>
      </c>
      <c r="D6" s="9">
        <f>'Tep Özeti'!K4</f>
        <v>43102</v>
      </c>
      <c r="E6" s="9">
        <f>'Tep Özeti'!L4</f>
        <v>43103</v>
      </c>
      <c r="F6" s="9">
        <f>'Tep Özeti'!M4</f>
        <v>43104</v>
      </c>
      <c r="G6" s="9">
        <f>'Tep Özeti'!N4</f>
        <v>43105</v>
      </c>
      <c r="H6" s="9">
        <f>'Tep Özeti'!O4</f>
        <v>43106</v>
      </c>
      <c r="I6" s="9">
        <f>'Tep Özeti'!P4</f>
        <v>43107</v>
      </c>
      <c r="J6" s="27" t="s">
        <v>7</v>
      </c>
      <c r="K6" s="28" t="s">
        <v>46</v>
      </c>
      <c r="L6" s="29" t="s">
        <v>33</v>
      </c>
    </row>
    <row r="7" spans="1:13" s="25" customFormat="1" x14ac:dyDescent="0.25">
      <c r="A7" s="74" t="s">
        <v>19</v>
      </c>
      <c r="B7" s="74" t="s">
        <v>22</v>
      </c>
      <c r="C7" s="75">
        <v>33231008.4595</v>
      </c>
      <c r="D7" s="75">
        <v>48879382.950399801</v>
      </c>
      <c r="E7" s="75">
        <v>45420303.068499804</v>
      </c>
      <c r="F7" s="75">
        <v>45300188.245000102</v>
      </c>
      <c r="G7" s="75">
        <v>51040265.203500196</v>
      </c>
      <c r="H7" s="75">
        <v>41850290.560699701</v>
      </c>
      <c r="I7" s="75">
        <v>0</v>
      </c>
      <c r="J7" s="76">
        <v>265721438.48759961</v>
      </c>
      <c r="K7" s="76">
        <v>265721438.48759961</v>
      </c>
      <c r="L7" s="77">
        <v>85.915863614830769</v>
      </c>
    </row>
    <row r="8" spans="1:13" s="25" customFormat="1" x14ac:dyDescent="0.25">
      <c r="A8" s="74" t="s">
        <v>36</v>
      </c>
      <c r="B8" s="74" t="s">
        <v>22</v>
      </c>
      <c r="C8" s="75">
        <v>6994988.1591999801</v>
      </c>
      <c r="D8" s="75">
        <v>6957130.3425999898</v>
      </c>
      <c r="E8" s="75">
        <v>6644727.1033000303</v>
      </c>
      <c r="F8" s="75">
        <v>6757167.02150001</v>
      </c>
      <c r="G8" s="75">
        <v>7683237.45199998</v>
      </c>
      <c r="H8" s="75">
        <v>8522307.1750000007</v>
      </c>
      <c r="I8" s="75">
        <v>0</v>
      </c>
      <c r="J8" s="76">
        <v>43559557.253599986</v>
      </c>
      <c r="K8" s="76">
        <v>43559557.253599986</v>
      </c>
      <c r="L8" s="77">
        <v>14.084136385169229</v>
      </c>
    </row>
    <row r="9" spans="1:13" s="25" customFormat="1" x14ac:dyDescent="0.25"/>
    <row r="10" spans="1:13" s="25" customFormat="1" x14ac:dyDescent="0.25"/>
    <row r="11" spans="1:13" s="25" customFormat="1" x14ac:dyDescent="0.25"/>
    <row r="12" spans="1:13" s="25" customFormat="1" x14ac:dyDescent="0.25"/>
    <row r="13" spans="1:13" s="25" customFormat="1" x14ac:dyDescent="0.25"/>
    <row r="14" spans="1:13" s="25" customFormat="1" x14ac:dyDescent="0.25"/>
    <row r="15" spans="1:13" s="25" customFormat="1" x14ac:dyDescent="0.25"/>
    <row r="16" spans="1:13" s="25" customFormat="1" x14ac:dyDescent="0.25"/>
    <row r="17" spans="1:10" s="25" customFormat="1" x14ac:dyDescent="0.25"/>
    <row r="18" spans="1:10" s="25" customFormat="1" x14ac:dyDescent="0.25"/>
    <row r="19" spans="1:10" s="25" customFormat="1" x14ac:dyDescent="0.25"/>
    <row r="20" spans="1:10" s="25" customFormat="1" x14ac:dyDescent="0.25"/>
    <row r="21" spans="1:10" s="25" customFormat="1" x14ac:dyDescent="0.25"/>
    <row r="22" spans="1:10" s="25" customFormat="1" x14ac:dyDescent="0.25"/>
    <row r="23" spans="1:10" s="25" customFormat="1" x14ac:dyDescent="0.25">
      <c r="A23" s="82" t="s">
        <v>43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s="25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2018-01-10T12:33:39Z</dcterms:modified>
</cp:coreProperties>
</file>