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re.aslan\Downloads\"/>
    </mc:Choice>
  </mc:AlternateContent>
  <xr:revisionPtr revIDLastSave="0" documentId="13_ncr:1_{DF289A7A-68FB-485D-B59B-AEC563B42D75}" xr6:coauthVersionLast="36" xr6:coauthVersionMax="36" xr10:uidLastSave="{00000000-0000-0000-0000-000000000000}"/>
  <bookViews>
    <workbookView xWindow="0" yWindow="0" windowWidth="28800" windowHeight="12240" xr2:uid="{BC628ABF-024F-4368-A3BE-AB04003982F1}"/>
  </bookViews>
  <sheets>
    <sheet name="RES" sheetId="1" r:id="rId1"/>
  </sheets>
  <externalReferences>
    <externalReference r:id="rId2"/>
  </externalReferences>
  <definedNames>
    <definedName name="_xlnm.Print_Area" localSheetId="0">RES!$B$3:$W$17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 l="1"/>
  <c r="S7" i="1"/>
  <c r="T7" i="1"/>
  <c r="U7" i="1"/>
  <c r="N8" i="1" l="1"/>
  <c r="N9" i="1"/>
  <c r="N10" i="1"/>
  <c r="N11" i="1"/>
  <c r="N12" i="1"/>
  <c r="M8" i="1"/>
  <c r="M9" i="1"/>
  <c r="M10" i="1"/>
  <c r="M11" i="1"/>
  <c r="M12" i="1"/>
  <c r="M13" i="1"/>
  <c r="U12" i="1" l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5" i="1"/>
  <c r="T5" i="1"/>
  <c r="S5" i="1"/>
  <c r="N5" i="1"/>
  <c r="M5" i="1"/>
</calcChain>
</file>

<file path=xl/sharedStrings.xml><?xml version="1.0" encoding="utf-8"?>
<sst xmlns="http://schemas.openxmlformats.org/spreadsheetml/2006/main" count="183" uniqueCount="139">
  <si>
    <t>Başvuru Numarası</t>
  </si>
  <si>
    <t>Başvuru Sahibi</t>
  </si>
  <si>
    <t>Tesis Adı</t>
  </si>
  <si>
    <t>Kayıt Tarihi</t>
  </si>
  <si>
    <t>İl</t>
  </si>
  <si>
    <t>İlçe</t>
  </si>
  <si>
    <t>Yerleşim</t>
  </si>
  <si>
    <t>Ünite Gücü (kWe)</t>
  </si>
  <si>
    <t>Toplam Kurulu Güç (kWe)</t>
  </si>
  <si>
    <t xml:space="preserve">Türbin Koordinatları 
(UTM ED-50 6 derece) </t>
  </si>
  <si>
    <t>Türbinin Fiziksel Özellikleri</t>
  </si>
  <si>
    <t>Dğt.Şrk.Bşv.Trh.</t>
  </si>
  <si>
    <t>Son Onay Tarihi</t>
  </si>
  <si>
    <t>Luy Başvuru Şekli</t>
  </si>
  <si>
    <t>Abone Tipi</t>
  </si>
  <si>
    <t>Başvuru Sahibinin Niteliği</t>
  </si>
  <si>
    <t>Tesis Ada</t>
  </si>
  <si>
    <t>Tesis Parsel</t>
  </si>
  <si>
    <t>Y Koor.</t>
  </si>
  <si>
    <t>X Koor.</t>
  </si>
  <si>
    <t>Projeksiyon</t>
  </si>
  <si>
    <t>DOM</t>
  </si>
  <si>
    <t>Rotor Kanat çapı (m)</t>
  </si>
  <si>
    <t>Kule Yüksekliği</t>
  </si>
  <si>
    <t>ULUDAĞ-RES-441</t>
  </si>
  <si>
    <t>ULUDAĞ-RES-440</t>
  </si>
  <si>
    <t>ULUDAĞ-RES-397</t>
  </si>
  <si>
    <t>TREDAŞ-RES-133</t>
  </si>
  <si>
    <t>TREDAŞ-RES-126</t>
  </si>
  <si>
    <t>GEDİZ-RES-150</t>
  </si>
  <si>
    <t>BOĞAZİÇİ-RES-83</t>
  </si>
  <si>
    <t>BOĞAZİÇİ-RES-82</t>
  </si>
  <si>
    <t>TREDAŞ-RES-136</t>
  </si>
  <si>
    <t>TREDAŞ-RES-135</t>
  </si>
  <si>
    <t>TREDAŞ-RES-134</t>
  </si>
  <si>
    <t xml:space="preserve">KÖFTECİ YUSUF HAZIR YEMEK TEMİZLİK CANLI HAYVAN ET MAMÜLLERİ ENTEGRE GIDA İTH. İHR. SAN. VE TİC. A.Ş. </t>
  </si>
  <si>
    <t>GÜRKAN BRODE TEKSTİL SANAYİ VE TİCARET LİMİTED ŞİRKETİ</t>
  </si>
  <si>
    <t>HARPUT TEKSTİL SANAYİ VE TİCARET A.Ş.</t>
  </si>
  <si>
    <t xml:space="preserve">Öncü Grup Kağıt Plastik ve Matbaacılık San. Tic. A.Ş. </t>
  </si>
  <si>
    <t>İSTANBUL MENSUCAT SAN. A.Ş.</t>
  </si>
  <si>
    <t>KARDEMİR ÇELİK SANAYİ TİCARET A.Ş.</t>
  </si>
  <si>
    <t>İSKİ (İSTANBUL SU VE KANALİZASYON İDARESİ)</t>
  </si>
  <si>
    <t>KAYA TURİSTİK TESİSLERİ TİTREYENGÖL OTELCİLİK A.Ş.</t>
  </si>
  <si>
    <t>KÖFTECİ YUSUF RES 4</t>
  </si>
  <si>
    <t>GÜRKAN RES</t>
  </si>
  <si>
    <t>GÖKÇEKÖY RES</t>
  </si>
  <si>
    <t>ÖNCÜ RES</t>
  </si>
  <si>
    <t>İSTANBUL MENSUCAT RES</t>
  </si>
  <si>
    <t>ÇELİK RES</t>
  </si>
  <si>
    <t>İSKİ Çanta Rüzgar Enerjisi Santrali</t>
  </si>
  <si>
    <t>İSKİ Selimpaşa Rüzgar Enerjisi Santrali</t>
  </si>
  <si>
    <t>KAYA RES-3</t>
  </si>
  <si>
    <t>KAYA RES-2</t>
  </si>
  <si>
    <t>KAYA RES-1</t>
  </si>
  <si>
    <t>Balıkesir</t>
  </si>
  <si>
    <t>Çanakkale</t>
  </si>
  <si>
    <t>Tekirdağ</t>
  </si>
  <si>
    <t>İzmir</t>
  </si>
  <si>
    <t>İstanbul</t>
  </si>
  <si>
    <t>Susurluk</t>
  </si>
  <si>
    <t>Lapseki</t>
  </si>
  <si>
    <t>Bayramiç</t>
  </si>
  <si>
    <t>Ergene</t>
  </si>
  <si>
    <t>Çerkezköy</t>
  </si>
  <si>
    <t>Aliağa</t>
  </si>
  <si>
    <t>Silivri</t>
  </si>
  <si>
    <t>Çorlu</t>
  </si>
  <si>
    <t>Asmalıdere</t>
  </si>
  <si>
    <t>Beyçayırı</t>
  </si>
  <si>
    <t>Köylü</t>
  </si>
  <si>
    <t>Kırkgöz</t>
  </si>
  <si>
    <t>Veliköy</t>
  </si>
  <si>
    <t>Hacıömerli</t>
  </si>
  <si>
    <t>Balaban</t>
  </si>
  <si>
    <t>Selimpaşa Merkez</t>
  </si>
  <si>
    <t>Yenice</t>
  </si>
  <si>
    <t>UTM ED 50 6</t>
  </si>
  <si>
    <t>5-1-(h) Maddesi</t>
  </si>
  <si>
    <t>Sanayi</t>
  </si>
  <si>
    <t>Tüzel Şahıs</t>
  </si>
  <si>
    <t>27</t>
  </si>
  <si>
    <t>558684.61</t>
  </si>
  <si>
    <t>4563187.81</t>
  </si>
  <si>
    <t>586228.24</t>
  </si>
  <si>
    <t>4410400.07</t>
  </si>
  <si>
    <t>576744.72</t>
  </si>
  <si>
    <t>4565846.38</t>
  </si>
  <si>
    <t>494500.95</t>
  </si>
  <si>
    <t>4457250.86</t>
  </si>
  <si>
    <t>514719.17</t>
  </si>
  <si>
    <t>4297840.14</t>
  </si>
  <si>
    <t>613613.75</t>
  </si>
  <si>
    <t>4547299.05</t>
  </si>
  <si>
    <t>592314.53</t>
  </si>
  <si>
    <t>4547137.18</t>
  </si>
  <si>
    <t>5655429.09</t>
  </si>
  <si>
    <t>4548998.75</t>
  </si>
  <si>
    <t>565427.51</t>
  </si>
  <si>
    <t>4549192.74</t>
  </si>
  <si>
    <t>565688.56</t>
  </si>
  <si>
    <t>4549089.44</t>
  </si>
  <si>
    <t>111</t>
  </si>
  <si>
    <t>51</t>
  </si>
  <si>
    <t>118</t>
  </si>
  <si>
    <t>551</t>
  </si>
  <si>
    <t>93</t>
  </si>
  <si>
    <t>0</t>
  </si>
  <si>
    <t>340</t>
  </si>
  <si>
    <t>475697.5</t>
  </si>
  <si>
    <t>4412365.39</t>
  </si>
  <si>
    <t>180</t>
  </si>
  <si>
    <t>564</t>
  </si>
  <si>
    <t>471</t>
  </si>
  <si>
    <t>1</t>
  </si>
  <si>
    <t>154</t>
  </si>
  <si>
    <t>5-1-(c) Maddesi</t>
  </si>
  <si>
    <t>Ticarethane</t>
  </si>
  <si>
    <t>Kamu Kuruluşu</t>
  </si>
  <si>
    <t>1338</t>
  </si>
  <si>
    <t>311</t>
  </si>
  <si>
    <t>87</t>
  </si>
  <si>
    <t>ULUDAĞ-RES-435</t>
  </si>
  <si>
    <t>OTTOMAN BOYA APRE İNŞ. TEKS. SAN. VE TİC. A.Ş.</t>
  </si>
  <si>
    <t>OTTOMAN RES</t>
  </si>
  <si>
    <t>Harmancık</t>
  </si>
  <si>
    <t>123</t>
  </si>
  <si>
    <t>33</t>
  </si>
  <si>
    <t>479276.11</t>
  </si>
  <si>
    <t>4444569.1</t>
  </si>
  <si>
    <t>5069/5069</t>
  </si>
  <si>
    <t>2/3</t>
  </si>
  <si>
    <t>ULUDAĞ-RES-443</t>
  </si>
  <si>
    <t>KALTUN MADENCİLİK SANAYİ NAKLİYE VE AKARYAKIT TİCARET ANONİM A.Ş.</t>
  </si>
  <si>
    <t>KARAİBRAHİMLER RES</t>
  </si>
  <si>
    <t>Karaibrahimler</t>
  </si>
  <si>
    <t>106</t>
  </si>
  <si>
    <t>10</t>
  </si>
  <si>
    <t>482054.45</t>
  </si>
  <si>
    <t>4427533.44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</si>
</sst>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0"/>
      <name val="Times New Roman"/>
      <family val="1"/>
      <charset val="16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tik/Desktop/WEB/Lisanss&#305;z%20RES%20Duyurular&#305;/A&#287;ustos%202023/Lisanss&#305;zRESListesiY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ayfa1"/>
      <sheetName val="son"/>
    </sheetNames>
    <sheetDataSet>
      <sheetData sheetId="0" refreshError="1"/>
      <sheetData sheetId="1" refreshError="1">
        <row r="2">
          <cell r="A2" t="str">
            <v>GEDİZ-RES-151</v>
          </cell>
          <cell r="M2" t="str">
            <v>UTM Zone 35 Central Meridian 27 (ED50 - 6°)</v>
          </cell>
          <cell r="Q2" t="str">
            <v>5-1-(h) Maddesi</v>
          </cell>
          <cell r="R2" t="str">
            <v>Sanayi</v>
          </cell>
          <cell r="S2" t="str">
            <v>Tüzel Şahıs</v>
          </cell>
        </row>
        <row r="3">
          <cell r="M3" t="str">
            <v>UTM Zone 35 Central Meridian 27 (ED50 - 6°)</v>
          </cell>
          <cell r="Q3" t="str">
            <v>5-1-(h) Maddesi</v>
          </cell>
          <cell r="R3" t="str">
            <v>Sanayi</v>
          </cell>
          <cell r="S3" t="str">
            <v>Tüzel Şahıs</v>
          </cell>
        </row>
        <row r="4">
          <cell r="M4" t="str">
            <v>UTM Zone 35 Central Meridian 27 (ED50 - 6°)</v>
          </cell>
          <cell r="Q4" t="str">
            <v>5-1-(h) Maddesi</v>
          </cell>
          <cell r="R4" t="str">
            <v>Sanayi</v>
          </cell>
          <cell r="S4" t="str">
            <v>Tüzel Şahıs</v>
          </cell>
        </row>
        <row r="5">
          <cell r="M5" t="str">
            <v>UTM Zone 35 Central Meridian 27 (ED50 - 6°)</v>
          </cell>
          <cell r="Q5" t="str">
            <v>5-1-(h) Maddesi</v>
          </cell>
          <cell r="R5" t="str">
            <v>Sanayi</v>
          </cell>
          <cell r="S5" t="str">
            <v>Tüzel Şahıs</v>
          </cell>
        </row>
        <row r="6">
          <cell r="M6" t="str">
            <v>UTM Zone 35 Central Meridian 27 (ED50 - 6°)</v>
          </cell>
          <cell r="Q6" t="str">
            <v>5-1-(h) Maddesi</v>
          </cell>
          <cell r="R6" t="str">
            <v>Sanayi</v>
          </cell>
          <cell r="S6" t="str">
            <v>Tüzel Şahıs</v>
          </cell>
        </row>
        <row r="7">
          <cell r="M7" t="str">
            <v>UTM Zone 35 Central Meridian 27 (ED50 - 6°)</v>
          </cell>
          <cell r="Q7" t="str">
            <v>5-1-(h) Maddesi</v>
          </cell>
          <cell r="R7" t="str">
            <v>Sanayi</v>
          </cell>
          <cell r="S7" t="str">
            <v>Tüzel Şahıs</v>
          </cell>
        </row>
        <row r="8">
          <cell r="M8" t="str">
            <v>UTM Zone 36 Central Meridian 33 (ED50 - 6°)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9AF0E-E58B-42A9-9E99-2A1C2A5F94D8}">
  <sheetPr>
    <pageSetUpPr fitToPage="1"/>
  </sheetPr>
  <dimension ref="B2:W17"/>
  <sheetViews>
    <sheetView tabSelected="1" topLeftCell="A10" zoomScale="80" zoomScaleNormal="80" zoomScaleSheetLayoutView="100" workbookViewId="0">
      <selection activeCell="Z13" sqref="Z13"/>
    </sheetView>
  </sheetViews>
  <sheetFormatPr defaultRowHeight="15" x14ac:dyDescent="0.25"/>
  <cols>
    <col min="1" max="1" width="4" customWidth="1"/>
    <col min="2" max="2" width="13.85546875" bestFit="1" customWidth="1"/>
    <col min="3" max="3" width="28.5703125" customWidth="1"/>
    <col min="4" max="4" width="20.7109375" customWidth="1"/>
    <col min="5" max="5" width="9.42578125" customWidth="1"/>
    <col min="6" max="6" width="9" bestFit="1" customWidth="1"/>
    <col min="7" max="7" width="14.28515625" customWidth="1"/>
    <col min="8" max="8" width="15.28515625" customWidth="1"/>
    <col min="9" max="9" width="7" customWidth="1"/>
    <col min="10" max="10" width="8.28515625" bestFit="1" customWidth="1"/>
    <col min="11" max="11" width="9.7109375" customWidth="1"/>
    <col min="12" max="13" width="9.85546875" bestFit="1" customWidth="1"/>
    <col min="14" max="14" width="6.42578125" customWidth="1"/>
    <col min="15" max="16" width="9" customWidth="1"/>
    <col min="17" max="17" width="13.42578125" customWidth="1"/>
    <col min="18" max="18" width="12.28515625" bestFit="1" customWidth="1"/>
    <col min="19" max="19" width="12.85546875" bestFit="1" customWidth="1"/>
    <col min="20" max="20" width="9.85546875" customWidth="1"/>
    <col min="21" max="21" width="7.85546875" bestFit="1" customWidth="1"/>
    <col min="22" max="22" width="9" customWidth="1"/>
    <col min="23" max="23" width="10.85546875" bestFit="1" customWidth="1"/>
  </cols>
  <sheetData>
    <row r="2" spans="2:23" ht="15.75" thickBot="1" x14ac:dyDescent="0.3"/>
    <row r="3" spans="2:23" ht="45.6" customHeight="1" x14ac:dyDescent="0.25">
      <c r="B3" s="15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/>
      <c r="M3" s="13"/>
      <c r="N3" s="13"/>
      <c r="O3" s="13" t="s">
        <v>10</v>
      </c>
      <c r="P3" s="13"/>
      <c r="Q3" s="13" t="s">
        <v>11</v>
      </c>
      <c r="R3" s="13" t="s">
        <v>12</v>
      </c>
      <c r="S3" s="13" t="s">
        <v>13</v>
      </c>
      <c r="T3" s="13" t="s">
        <v>14</v>
      </c>
      <c r="U3" s="13" t="s">
        <v>15</v>
      </c>
      <c r="V3" s="13" t="s">
        <v>16</v>
      </c>
      <c r="W3" s="17" t="s">
        <v>17</v>
      </c>
    </row>
    <row r="4" spans="2:23" ht="45.6" customHeight="1" x14ac:dyDescent="0.25">
      <c r="B4" s="16"/>
      <c r="C4" s="14"/>
      <c r="D4" s="14"/>
      <c r="E4" s="14"/>
      <c r="F4" s="14"/>
      <c r="G4" s="14"/>
      <c r="H4" s="14"/>
      <c r="I4" s="14"/>
      <c r="J4" s="14"/>
      <c r="K4" s="5" t="s">
        <v>18</v>
      </c>
      <c r="L4" s="5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14"/>
      <c r="R4" s="14"/>
      <c r="S4" s="14"/>
      <c r="T4" s="14"/>
      <c r="U4" s="14"/>
      <c r="V4" s="14"/>
      <c r="W4" s="18"/>
    </row>
    <row r="5" spans="2:23" s="4" customFormat="1" ht="60" customHeight="1" x14ac:dyDescent="0.25">
      <c r="B5" s="6" t="s">
        <v>24</v>
      </c>
      <c r="C5" s="2" t="s">
        <v>35</v>
      </c>
      <c r="D5" s="2" t="s">
        <v>43</v>
      </c>
      <c r="E5" s="1">
        <v>45196.607106481482</v>
      </c>
      <c r="F5" s="2" t="s">
        <v>54</v>
      </c>
      <c r="G5" s="2" t="s">
        <v>59</v>
      </c>
      <c r="H5" s="2" t="s">
        <v>67</v>
      </c>
      <c r="I5" s="2">
        <v>1000</v>
      </c>
      <c r="J5" s="2">
        <v>999</v>
      </c>
      <c r="K5" s="3" t="s">
        <v>83</v>
      </c>
      <c r="L5" s="3" t="s">
        <v>84</v>
      </c>
      <c r="M5" s="2" t="str">
        <f>IF(LEFT([1]Sheet2!M2,3)="UTM","UTM ED 50 6",[1]Sheet2!M2)</f>
        <v>UTM ED 50 6</v>
      </c>
      <c r="N5" s="2" t="str">
        <f>RIGHT(LEFT([1]Sheet2!M2,FIND("(",[1]Sheet2!M2)-2),2)</f>
        <v>27</v>
      </c>
      <c r="O5" s="2">
        <v>58</v>
      </c>
      <c r="P5" s="2">
        <v>59</v>
      </c>
      <c r="Q5" s="1">
        <v>45100</v>
      </c>
      <c r="R5" s="1">
        <v>45204.479444444441</v>
      </c>
      <c r="S5" s="1" t="str">
        <f>[1]Sheet2!Q2</f>
        <v>5-1-(h) Maddesi</v>
      </c>
      <c r="T5" s="1" t="str">
        <f>[1]Sheet2!R2</f>
        <v>Sanayi</v>
      </c>
      <c r="U5" s="1" t="str">
        <f>[1]Sheet2!S2</f>
        <v>Tüzel Şahıs</v>
      </c>
      <c r="V5" s="3" t="s">
        <v>101</v>
      </c>
      <c r="W5" s="7" t="s">
        <v>102</v>
      </c>
    </row>
    <row r="6" spans="2:23" s="4" customFormat="1" ht="60" customHeight="1" x14ac:dyDescent="0.25">
      <c r="B6" s="6" t="s">
        <v>131</v>
      </c>
      <c r="C6" s="2" t="s">
        <v>132</v>
      </c>
      <c r="D6" s="2" t="s">
        <v>133</v>
      </c>
      <c r="E6" s="1">
        <v>45204</v>
      </c>
      <c r="F6" s="2" t="s">
        <v>55</v>
      </c>
      <c r="G6" s="2" t="s">
        <v>61</v>
      </c>
      <c r="H6" s="2" t="s">
        <v>134</v>
      </c>
      <c r="I6" s="2">
        <v>6000</v>
      </c>
      <c r="J6" s="2">
        <v>5400</v>
      </c>
      <c r="K6" s="3" t="s">
        <v>137</v>
      </c>
      <c r="L6" s="3" t="s">
        <v>138</v>
      </c>
      <c r="M6" s="2" t="s">
        <v>76</v>
      </c>
      <c r="N6" s="2" t="str">
        <f>RIGHT(LEFT([1]Sheet2!M3,FIND("(",[1]Sheet2!M3)-2),2)</f>
        <v>27</v>
      </c>
      <c r="O6" s="2">
        <v>165</v>
      </c>
      <c r="P6" s="2">
        <v>100</v>
      </c>
      <c r="Q6" s="1">
        <v>45133</v>
      </c>
      <c r="R6" s="1">
        <v>45204</v>
      </c>
      <c r="S6" s="1" t="s">
        <v>77</v>
      </c>
      <c r="T6" s="1" t="s">
        <v>78</v>
      </c>
      <c r="U6" s="1" t="s">
        <v>79</v>
      </c>
      <c r="V6" s="3" t="s">
        <v>135</v>
      </c>
      <c r="W6" s="7" t="s">
        <v>136</v>
      </c>
    </row>
    <row r="7" spans="2:23" s="4" customFormat="1" ht="60" customHeight="1" x14ac:dyDescent="0.25">
      <c r="B7" s="6" t="s">
        <v>121</v>
      </c>
      <c r="C7" s="2" t="s">
        <v>122</v>
      </c>
      <c r="D7" s="2" t="s">
        <v>123</v>
      </c>
      <c r="E7" s="1">
        <v>45204</v>
      </c>
      <c r="F7" s="2" t="s">
        <v>55</v>
      </c>
      <c r="G7" s="2" t="s">
        <v>60</v>
      </c>
      <c r="H7" s="2" t="s">
        <v>124</v>
      </c>
      <c r="I7" s="2">
        <v>6000</v>
      </c>
      <c r="J7" s="2">
        <v>5000</v>
      </c>
      <c r="K7" s="3" t="s">
        <v>127</v>
      </c>
      <c r="L7" s="3" t="s">
        <v>128</v>
      </c>
      <c r="M7" s="2" t="s">
        <v>76</v>
      </c>
      <c r="N7" s="2" t="str">
        <f>RIGHT(LEFT([1]Sheet2!M3,FIND("(",[1]Sheet2!M3)-2),2)</f>
        <v>27</v>
      </c>
      <c r="O7" s="2">
        <v>175</v>
      </c>
      <c r="P7" s="2">
        <v>132</v>
      </c>
      <c r="Q7" s="1">
        <v>45132</v>
      </c>
      <c r="R7" s="1">
        <v>45204.479444444441</v>
      </c>
      <c r="S7" s="1" t="str">
        <f>[1]Sheet2!Q2</f>
        <v>5-1-(h) Maddesi</v>
      </c>
      <c r="T7" s="1" t="str">
        <f>[1]Sheet2!R2</f>
        <v>Sanayi</v>
      </c>
      <c r="U7" s="1" t="str">
        <f>[1]Sheet2!S2</f>
        <v>Tüzel Şahıs</v>
      </c>
      <c r="V7" s="3" t="s">
        <v>125</v>
      </c>
      <c r="W7" s="7" t="s">
        <v>126</v>
      </c>
    </row>
    <row r="8" spans="2:23" s="4" customFormat="1" ht="60" customHeight="1" x14ac:dyDescent="0.25">
      <c r="B8" s="6" t="s">
        <v>25</v>
      </c>
      <c r="C8" s="2" t="s">
        <v>36</v>
      </c>
      <c r="D8" s="2" t="s">
        <v>44</v>
      </c>
      <c r="E8" s="1">
        <v>45196.593124999999</v>
      </c>
      <c r="F8" s="2" t="s">
        <v>55</v>
      </c>
      <c r="G8" s="2" t="s">
        <v>60</v>
      </c>
      <c r="H8" s="2" t="s">
        <v>68</v>
      </c>
      <c r="I8" s="2">
        <v>1000</v>
      </c>
      <c r="J8" s="2">
        <v>999</v>
      </c>
      <c r="K8" s="3" t="s">
        <v>87</v>
      </c>
      <c r="L8" s="3" t="s">
        <v>88</v>
      </c>
      <c r="M8" s="2" t="str">
        <f>IF(LEFT([1]Sheet2!M3,3)="UTM","UTM ED 50 6",[1]Sheet2!M3)</f>
        <v>UTM ED 50 6</v>
      </c>
      <c r="N8" s="2" t="str">
        <f>RIGHT(LEFT([1]Sheet2!M3,FIND("(",[1]Sheet2!M3)-2),2)</f>
        <v>27</v>
      </c>
      <c r="O8" s="2">
        <v>58</v>
      </c>
      <c r="P8" s="2">
        <v>59</v>
      </c>
      <c r="Q8" s="1">
        <v>45138</v>
      </c>
      <c r="R8" s="1">
        <v>45204.454305555555</v>
      </c>
      <c r="S8" s="1" t="str">
        <f>[1]Sheet2!Q3</f>
        <v>5-1-(h) Maddesi</v>
      </c>
      <c r="T8" s="1" t="str">
        <f>[1]Sheet2!R3</f>
        <v>Sanayi</v>
      </c>
      <c r="U8" s="1" t="str">
        <f>[1]Sheet2!S3</f>
        <v>Tüzel Şahıs</v>
      </c>
      <c r="V8" s="3" t="s">
        <v>103</v>
      </c>
      <c r="W8" s="7" t="s">
        <v>105</v>
      </c>
    </row>
    <row r="9" spans="2:23" s="4" customFormat="1" ht="60" customHeight="1" x14ac:dyDescent="0.25">
      <c r="B9" s="6" t="s">
        <v>26</v>
      </c>
      <c r="C9" s="2" t="s">
        <v>37</v>
      </c>
      <c r="D9" s="2" t="s">
        <v>45</v>
      </c>
      <c r="E9" s="1">
        <v>45204.435046296298</v>
      </c>
      <c r="F9" s="2" t="s">
        <v>55</v>
      </c>
      <c r="G9" s="2" t="s">
        <v>61</v>
      </c>
      <c r="H9" s="2" t="s">
        <v>69</v>
      </c>
      <c r="I9" s="2">
        <v>2000</v>
      </c>
      <c r="J9" s="2">
        <v>2000</v>
      </c>
      <c r="K9" s="3" t="s">
        <v>108</v>
      </c>
      <c r="L9" s="3" t="s">
        <v>109</v>
      </c>
      <c r="M9" s="2" t="str">
        <f>IF(LEFT([1]Sheet2!M4,3)="UTM","UTM ED 50 6",[1]Sheet2!M4)</f>
        <v>UTM ED 50 6</v>
      </c>
      <c r="N9" s="2" t="str">
        <f>RIGHT(LEFT([1]Sheet2!M4,FIND("(",[1]Sheet2!M4)-2),2)</f>
        <v>27</v>
      </c>
      <c r="O9" s="2">
        <v>82</v>
      </c>
      <c r="P9" s="2">
        <v>85</v>
      </c>
      <c r="Q9" s="1">
        <v>44895</v>
      </c>
      <c r="R9" s="1">
        <v>45204.50577546296</v>
      </c>
      <c r="S9" s="1" t="str">
        <f>[1]Sheet2!Q4</f>
        <v>5-1-(h) Maddesi</v>
      </c>
      <c r="T9" s="1" t="str">
        <f>[1]Sheet2!R4</f>
        <v>Sanayi</v>
      </c>
      <c r="U9" s="1" t="str">
        <f>[1]Sheet2!S4</f>
        <v>Tüzel Şahıs</v>
      </c>
      <c r="V9" s="3" t="s">
        <v>106</v>
      </c>
      <c r="W9" s="7" t="s">
        <v>107</v>
      </c>
    </row>
    <row r="10" spans="2:23" s="4" customFormat="1" ht="60" customHeight="1" x14ac:dyDescent="0.25">
      <c r="B10" s="6" t="s">
        <v>27</v>
      </c>
      <c r="C10" s="2" t="s">
        <v>38</v>
      </c>
      <c r="D10" s="2" t="s">
        <v>46</v>
      </c>
      <c r="E10" s="1">
        <v>45201.460717592592</v>
      </c>
      <c r="F10" s="2" t="s">
        <v>56</v>
      </c>
      <c r="G10" s="2" t="s">
        <v>62</v>
      </c>
      <c r="H10" s="2" t="s">
        <v>70</v>
      </c>
      <c r="I10" s="2">
        <v>3900</v>
      </c>
      <c r="J10" s="2">
        <v>3900</v>
      </c>
      <c r="K10" s="3" t="s">
        <v>81</v>
      </c>
      <c r="L10" s="3" t="s">
        <v>82</v>
      </c>
      <c r="M10" s="2" t="str">
        <f>IF(LEFT([1]Sheet2!M5,3)="UTM","UTM ED 50 6",[1]Sheet2!M5)</f>
        <v>UTM ED 50 6</v>
      </c>
      <c r="N10" s="2" t="str">
        <f>RIGHT(LEFT([1]Sheet2!M5,FIND("(",[1]Sheet2!M5)-2),2)</f>
        <v>27</v>
      </c>
      <c r="O10" s="2">
        <v>155</v>
      </c>
      <c r="P10" s="2">
        <v>110</v>
      </c>
      <c r="Q10" s="1">
        <v>45100</v>
      </c>
      <c r="R10" s="1">
        <v>45204.398564814815</v>
      </c>
      <c r="S10" s="1" t="str">
        <f>[1]Sheet2!Q5</f>
        <v>5-1-(h) Maddesi</v>
      </c>
      <c r="T10" s="1" t="str">
        <f>[1]Sheet2!R5</f>
        <v>Sanayi</v>
      </c>
      <c r="U10" s="1" t="str">
        <f>[1]Sheet2!S5</f>
        <v>Tüzel Şahıs</v>
      </c>
      <c r="V10" s="3" t="s">
        <v>110</v>
      </c>
      <c r="W10" s="7" t="s">
        <v>111</v>
      </c>
    </row>
    <row r="11" spans="2:23" s="4" customFormat="1" ht="60" customHeight="1" x14ac:dyDescent="0.25">
      <c r="B11" s="6" t="s">
        <v>28</v>
      </c>
      <c r="C11" s="2" t="s">
        <v>39</v>
      </c>
      <c r="D11" s="2" t="s">
        <v>47</v>
      </c>
      <c r="E11" s="1">
        <v>45155.456400462965</v>
      </c>
      <c r="F11" s="2" t="s">
        <v>56</v>
      </c>
      <c r="G11" s="2" t="s">
        <v>63</v>
      </c>
      <c r="H11" s="2" t="s">
        <v>71</v>
      </c>
      <c r="I11" s="2">
        <v>2300</v>
      </c>
      <c r="J11" s="2">
        <v>2300</v>
      </c>
      <c r="K11" s="3" t="s">
        <v>85</v>
      </c>
      <c r="L11" s="3" t="s">
        <v>86</v>
      </c>
      <c r="M11" s="2" t="str">
        <f>IF(LEFT([1]Sheet2!M6,3)="UTM","UTM ED 50 6",[1]Sheet2!M6)</f>
        <v>UTM ED 50 6</v>
      </c>
      <c r="N11" s="2" t="str">
        <f>RIGHT(LEFT([1]Sheet2!M6,FIND("(",[1]Sheet2!M6)-2),2)</f>
        <v>27</v>
      </c>
      <c r="O11" s="2">
        <v>82</v>
      </c>
      <c r="P11" s="2">
        <v>78</v>
      </c>
      <c r="Q11" s="1">
        <v>45092</v>
      </c>
      <c r="R11" s="1">
        <v>45204.434166666666</v>
      </c>
      <c r="S11" s="1" t="str">
        <f>[1]Sheet2!Q6</f>
        <v>5-1-(h) Maddesi</v>
      </c>
      <c r="T11" s="1" t="str">
        <f>[1]Sheet2!R6</f>
        <v>Sanayi</v>
      </c>
      <c r="U11" s="1" t="str">
        <f>[1]Sheet2!S6</f>
        <v>Tüzel Şahıs</v>
      </c>
      <c r="V11" s="3" t="s">
        <v>112</v>
      </c>
      <c r="W11" s="7" t="s">
        <v>113</v>
      </c>
    </row>
    <row r="12" spans="2:23" s="4" customFormat="1" ht="60" customHeight="1" x14ac:dyDescent="0.25">
      <c r="B12" s="6" t="s">
        <v>29</v>
      </c>
      <c r="C12" s="2" t="s">
        <v>40</v>
      </c>
      <c r="D12" s="2" t="s">
        <v>48</v>
      </c>
      <c r="E12" s="1">
        <v>45188.464398148149</v>
      </c>
      <c r="F12" s="2" t="s">
        <v>57</v>
      </c>
      <c r="G12" s="2" t="s">
        <v>64</v>
      </c>
      <c r="H12" s="2" t="s">
        <v>72</v>
      </c>
      <c r="I12" s="2">
        <v>3600</v>
      </c>
      <c r="J12" s="2">
        <v>3600</v>
      </c>
      <c r="K12" s="3" t="s">
        <v>89</v>
      </c>
      <c r="L12" s="3" t="s">
        <v>90</v>
      </c>
      <c r="M12" s="2" t="str">
        <f>IF(LEFT([1]Sheet2!M7,3)="UTM","UTM ED 50 6",[1]Sheet2!M7)</f>
        <v>UTM ED 50 6</v>
      </c>
      <c r="N12" s="2" t="str">
        <f>RIGHT(LEFT([1]Sheet2!M7,FIND("(",[1]Sheet2!M7)-2),2)</f>
        <v>27</v>
      </c>
      <c r="O12" s="2">
        <v>116.8</v>
      </c>
      <c r="P12" s="2">
        <v>110</v>
      </c>
      <c r="Q12" s="1">
        <v>45076</v>
      </c>
      <c r="R12" s="1">
        <v>45190.659074074072</v>
      </c>
      <c r="S12" s="1" t="str">
        <f>[1]Sheet2!Q7</f>
        <v>5-1-(h) Maddesi</v>
      </c>
      <c r="T12" s="1" t="str">
        <f>[1]Sheet2!R7</f>
        <v>Sanayi</v>
      </c>
      <c r="U12" s="1" t="str">
        <f>[1]Sheet2!S7</f>
        <v>Tüzel Şahıs</v>
      </c>
      <c r="V12" s="3" t="s">
        <v>129</v>
      </c>
      <c r="W12" s="7" t="s">
        <v>130</v>
      </c>
    </row>
    <row r="13" spans="2:23" s="4" customFormat="1" ht="60" customHeight="1" x14ac:dyDescent="0.25">
      <c r="B13" s="6" t="s">
        <v>30</v>
      </c>
      <c r="C13" s="2" t="s">
        <v>41</v>
      </c>
      <c r="D13" s="2" t="s">
        <v>49</v>
      </c>
      <c r="E13" s="1">
        <v>45177.683344907404</v>
      </c>
      <c r="F13" s="2" t="s">
        <v>58</v>
      </c>
      <c r="G13" s="2" t="s">
        <v>65</v>
      </c>
      <c r="H13" s="2" t="s">
        <v>73</v>
      </c>
      <c r="I13" s="2">
        <v>500</v>
      </c>
      <c r="J13" s="2">
        <v>500</v>
      </c>
      <c r="K13" s="3" t="s">
        <v>93</v>
      </c>
      <c r="L13" s="3" t="s">
        <v>94</v>
      </c>
      <c r="M13" s="2" t="str">
        <f>IF(LEFT([1]Sheet2!M8,3)="UTM","UTM ED 50 6",[1]Sheet2!M8)</f>
        <v>UTM ED 50 6</v>
      </c>
      <c r="N13" s="2" t="s">
        <v>80</v>
      </c>
      <c r="O13" s="2">
        <v>39</v>
      </c>
      <c r="P13" s="2">
        <v>40</v>
      </c>
      <c r="Q13" s="1">
        <v>45153</v>
      </c>
      <c r="R13" s="1">
        <v>45190.631620370368</v>
      </c>
      <c r="S13" s="1" t="s">
        <v>115</v>
      </c>
      <c r="T13" s="1" t="s">
        <v>116</v>
      </c>
      <c r="U13" s="1" t="s">
        <v>117</v>
      </c>
      <c r="V13" s="3" t="s">
        <v>104</v>
      </c>
      <c r="W13" s="7" t="s">
        <v>114</v>
      </c>
    </row>
    <row r="14" spans="2:23" s="4" customFormat="1" ht="60" customHeight="1" x14ac:dyDescent="0.25">
      <c r="B14" s="6" t="s">
        <v>31</v>
      </c>
      <c r="C14" s="2" t="s">
        <v>41</v>
      </c>
      <c r="D14" s="2" t="s">
        <v>50</v>
      </c>
      <c r="E14" s="1">
        <v>45177.675694444442</v>
      </c>
      <c r="F14" s="2" t="s">
        <v>58</v>
      </c>
      <c r="G14" s="2" t="s">
        <v>65</v>
      </c>
      <c r="H14" s="2" t="s">
        <v>74</v>
      </c>
      <c r="I14" s="2">
        <v>4200</v>
      </c>
      <c r="J14" s="2">
        <v>4200</v>
      </c>
      <c r="K14" s="3" t="s">
        <v>91</v>
      </c>
      <c r="L14" s="3" t="s">
        <v>92</v>
      </c>
      <c r="M14" s="2" t="s">
        <v>76</v>
      </c>
      <c r="N14" s="2" t="s">
        <v>80</v>
      </c>
      <c r="O14" s="2">
        <v>138.6</v>
      </c>
      <c r="P14" s="2">
        <v>111</v>
      </c>
      <c r="Q14" s="1">
        <v>45153</v>
      </c>
      <c r="R14" s="1">
        <v>45190.608472222222</v>
      </c>
      <c r="S14" s="1" t="s">
        <v>115</v>
      </c>
      <c r="T14" s="1" t="s">
        <v>116</v>
      </c>
      <c r="U14" s="1" t="s">
        <v>117</v>
      </c>
      <c r="V14" s="3" t="s">
        <v>118</v>
      </c>
      <c r="W14" s="7" t="s">
        <v>113</v>
      </c>
    </row>
    <row r="15" spans="2:23" s="4" customFormat="1" ht="60" customHeight="1" x14ac:dyDescent="0.25">
      <c r="B15" s="6" t="s">
        <v>32</v>
      </c>
      <c r="C15" s="2" t="s">
        <v>42</v>
      </c>
      <c r="D15" s="2" t="s">
        <v>51</v>
      </c>
      <c r="E15" s="1">
        <v>45177.612708333334</v>
      </c>
      <c r="F15" s="2" t="s">
        <v>56</v>
      </c>
      <c r="G15" s="2" t="s">
        <v>66</v>
      </c>
      <c r="H15" s="2" t="s">
        <v>75</v>
      </c>
      <c r="I15" s="2">
        <v>7500</v>
      </c>
      <c r="J15" s="2">
        <v>7500</v>
      </c>
      <c r="K15" s="3" t="s">
        <v>99</v>
      </c>
      <c r="L15" s="3" t="s">
        <v>100</v>
      </c>
      <c r="M15" s="2" t="s">
        <v>76</v>
      </c>
      <c r="N15" s="2" t="s">
        <v>80</v>
      </c>
      <c r="O15" s="2">
        <v>150</v>
      </c>
      <c r="P15" s="2">
        <v>150</v>
      </c>
      <c r="Q15" s="1">
        <v>45100</v>
      </c>
      <c r="R15" s="1">
        <v>45184.427453703705</v>
      </c>
      <c r="S15" s="1" t="s">
        <v>77</v>
      </c>
      <c r="T15" s="1" t="s">
        <v>116</v>
      </c>
      <c r="U15" s="1" t="s">
        <v>79</v>
      </c>
      <c r="V15" s="3" t="s">
        <v>119</v>
      </c>
      <c r="W15" s="7" t="s">
        <v>120</v>
      </c>
    </row>
    <row r="16" spans="2:23" s="4" customFormat="1" ht="60" customHeight="1" x14ac:dyDescent="0.25">
      <c r="B16" s="6" t="s">
        <v>33</v>
      </c>
      <c r="C16" s="2" t="s">
        <v>42</v>
      </c>
      <c r="D16" s="2" t="s">
        <v>52</v>
      </c>
      <c r="E16" s="1">
        <v>45177.519513888888</v>
      </c>
      <c r="F16" s="2" t="s">
        <v>56</v>
      </c>
      <c r="G16" s="2" t="s">
        <v>66</v>
      </c>
      <c r="H16" s="2" t="s">
        <v>75</v>
      </c>
      <c r="I16" s="2">
        <v>7500</v>
      </c>
      <c r="J16" s="2">
        <v>7500</v>
      </c>
      <c r="K16" s="3" t="s">
        <v>97</v>
      </c>
      <c r="L16" s="3" t="s">
        <v>98</v>
      </c>
      <c r="M16" s="2" t="s">
        <v>76</v>
      </c>
      <c r="N16" s="2" t="s">
        <v>80</v>
      </c>
      <c r="O16" s="2">
        <v>150</v>
      </c>
      <c r="P16" s="2">
        <v>150</v>
      </c>
      <c r="Q16" s="1">
        <v>45100</v>
      </c>
      <c r="R16" s="1">
        <v>45184.443298611113</v>
      </c>
      <c r="S16" s="1" t="s">
        <v>77</v>
      </c>
      <c r="T16" s="1" t="s">
        <v>78</v>
      </c>
      <c r="U16" s="1" t="s">
        <v>79</v>
      </c>
      <c r="V16" s="3" t="s">
        <v>119</v>
      </c>
      <c r="W16" s="7" t="s">
        <v>120</v>
      </c>
    </row>
    <row r="17" spans="2:23" s="4" customFormat="1" ht="60" customHeight="1" thickBot="1" x14ac:dyDescent="0.3">
      <c r="B17" s="8" t="s">
        <v>34</v>
      </c>
      <c r="C17" s="9" t="s">
        <v>42</v>
      </c>
      <c r="D17" s="9" t="s">
        <v>53</v>
      </c>
      <c r="E17" s="10">
        <v>45177.607222222221</v>
      </c>
      <c r="F17" s="9" t="s">
        <v>56</v>
      </c>
      <c r="G17" s="9" t="s">
        <v>66</v>
      </c>
      <c r="H17" s="9" t="s">
        <v>75</v>
      </c>
      <c r="I17" s="9">
        <v>7500</v>
      </c>
      <c r="J17" s="9">
        <v>7500</v>
      </c>
      <c r="K17" s="11" t="s">
        <v>95</v>
      </c>
      <c r="L17" s="11" t="s">
        <v>96</v>
      </c>
      <c r="M17" s="9" t="s">
        <v>76</v>
      </c>
      <c r="N17" s="9" t="s">
        <v>80</v>
      </c>
      <c r="O17" s="9">
        <v>150</v>
      </c>
      <c r="P17" s="9">
        <v>150</v>
      </c>
      <c r="Q17" s="10">
        <v>45100</v>
      </c>
      <c r="R17" s="10">
        <v>45184.421342592592</v>
      </c>
      <c r="S17" s="10" t="s">
        <v>77</v>
      </c>
      <c r="T17" s="10" t="s">
        <v>116</v>
      </c>
      <c r="U17" s="10" t="s">
        <v>79</v>
      </c>
      <c r="V17" s="11" t="s">
        <v>119</v>
      </c>
      <c r="W17" s="12" t="s">
        <v>120</v>
      </c>
    </row>
  </sheetData>
  <mergeCells count="18">
    <mergeCell ref="W3:W4"/>
    <mergeCell ref="H3:H4"/>
    <mergeCell ref="I3:I4"/>
    <mergeCell ref="J3:J4"/>
    <mergeCell ref="K3:N3"/>
    <mergeCell ref="O3:P3"/>
    <mergeCell ref="Q3:Q4"/>
    <mergeCell ref="R3:R4"/>
    <mergeCell ref="S3:S4"/>
    <mergeCell ref="T3:T4"/>
    <mergeCell ref="U3:U4"/>
    <mergeCell ref="V3:V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RES</vt:lpstr>
      <vt:lpstr>RES!Yazdırma_Alanı</vt:lpstr>
    </vt:vector>
  </TitlesOfParts>
  <Company>Enerji ve Tabii Kaynaklar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 SATIK</dc:creator>
  <cp:lastModifiedBy>Emre Aslan</cp:lastModifiedBy>
  <cp:lastPrinted>2023-10-05T09:59:37Z</cp:lastPrinted>
  <dcterms:created xsi:type="dcterms:W3CDTF">2023-09-05T08:39:41Z</dcterms:created>
  <dcterms:modified xsi:type="dcterms:W3CDTF">2023-10-06T12:01:27Z</dcterms:modified>
</cp:coreProperties>
</file>